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Desktop-qj0em21\h\Waermetauscher\"/>
    </mc:Choice>
  </mc:AlternateContent>
  <bookViews>
    <workbookView xWindow="5070" yWindow="2370" windowWidth="31920" windowHeight="17445"/>
  </bookViews>
  <sheets>
    <sheet name="Inhalt" sheetId="14" r:id="rId1"/>
    <sheet name="Abmessung" sheetId="4" r:id="rId2"/>
    <sheet name="Strömungswiderstand" sheetId="13" r:id="rId3"/>
    <sheet name="Passiv" sheetId="15" r:id="rId4"/>
    <sheet name="1,5 mm Noctua F12" sheetId="1" r:id="rId5"/>
    <sheet name="1,5 mm 2x F12" sheetId="3" r:id="rId6"/>
    <sheet name="Diagramm 1,5mm F12" sheetId="20" r:id="rId7"/>
    <sheet name="Diagramm 1,5mm 2x F12" sheetId="23" r:id="rId8"/>
    <sheet name="Leistung Passiv" sheetId="30" r:id="rId9"/>
    <sheet name="Vergleich KW pushpull 1,5 mm" sheetId="40" r:id="rId10"/>
  </sheets>
  <definedNames>
    <definedName name="_xlnm._FilterDatabase" localSheetId="5" hidden="1">'1,5 mm 2x F12'!$A$2:$BD$194</definedName>
    <definedName name="_xlnm._FilterDatabase" localSheetId="4" hidden="1">'1,5 mm Noctua F12'!$A$1:$O$194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" i="3" l="1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3" i="3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3" i="1"/>
  <c r="B13" i="4" l="1"/>
  <c r="F4" i="3" l="1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3" i="3"/>
  <c r="B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7" i="15"/>
  <c r="H6" i="15"/>
  <c r="H7" i="15"/>
  <c r="U5" i="13"/>
  <c r="U6" i="13"/>
  <c r="U7" i="13"/>
  <c r="U8" i="13"/>
  <c r="U9" i="13"/>
  <c r="U10" i="13"/>
  <c r="U11" i="13"/>
  <c r="U12" i="13"/>
  <c r="U13" i="13"/>
  <c r="U14" i="13"/>
  <c r="U15" i="13"/>
  <c r="U16" i="13"/>
  <c r="U17" i="13"/>
  <c r="U18" i="13"/>
  <c r="U19" i="13"/>
  <c r="U20" i="13"/>
  <c r="U21" i="13"/>
  <c r="U22" i="13"/>
  <c r="U23" i="13"/>
  <c r="U24" i="13"/>
  <c r="U25" i="13"/>
  <c r="U26" i="13"/>
  <c r="U27" i="13"/>
  <c r="U28" i="13"/>
  <c r="U29" i="13"/>
  <c r="U30" i="13"/>
  <c r="U31" i="13"/>
  <c r="U32" i="13"/>
  <c r="U33" i="13"/>
  <c r="U34" i="13"/>
  <c r="U35" i="13"/>
  <c r="U36" i="13"/>
  <c r="U37" i="13"/>
  <c r="U38" i="13"/>
  <c r="U39" i="13"/>
  <c r="U40" i="13"/>
  <c r="U41" i="13"/>
  <c r="U42" i="13"/>
  <c r="U43" i="13"/>
  <c r="U44" i="13"/>
  <c r="U45" i="13"/>
  <c r="U46" i="13"/>
  <c r="U47" i="13"/>
  <c r="U48" i="13"/>
  <c r="U49" i="13"/>
  <c r="U50" i="13"/>
  <c r="U51" i="13"/>
  <c r="U52" i="13"/>
  <c r="U53" i="13"/>
  <c r="U54" i="13"/>
  <c r="U55" i="13"/>
  <c r="U56" i="13"/>
  <c r="U57" i="13"/>
  <c r="U58" i="13"/>
  <c r="U59" i="13"/>
  <c r="U60" i="13"/>
  <c r="U61" i="13"/>
  <c r="U62" i="13"/>
  <c r="U63" i="13"/>
  <c r="U64" i="13"/>
  <c r="U65" i="13"/>
  <c r="U66" i="13"/>
  <c r="U67" i="13"/>
  <c r="U68" i="13"/>
  <c r="U69" i="13"/>
  <c r="U70" i="13"/>
  <c r="U71" i="13"/>
  <c r="U72" i="13"/>
  <c r="U73" i="13"/>
  <c r="U74" i="13"/>
  <c r="U75" i="13"/>
  <c r="U76" i="13"/>
  <c r="U77" i="13"/>
  <c r="U78" i="13"/>
  <c r="U79" i="13"/>
  <c r="U80" i="13"/>
  <c r="U81" i="13"/>
  <c r="U82" i="13"/>
  <c r="U83" i="13"/>
  <c r="U84" i="13"/>
  <c r="U85" i="13"/>
  <c r="U86" i="13"/>
  <c r="U87" i="13"/>
  <c r="U88" i="13"/>
  <c r="U89" i="13"/>
  <c r="U90" i="13"/>
  <c r="U91" i="13"/>
  <c r="U92" i="13"/>
  <c r="U93" i="13"/>
  <c r="U94" i="13"/>
  <c r="U95" i="13"/>
  <c r="U96" i="13"/>
  <c r="U97" i="13"/>
  <c r="U98" i="13"/>
  <c r="U99" i="13"/>
  <c r="U100" i="13"/>
  <c r="U101" i="13"/>
  <c r="U102" i="13"/>
  <c r="U103" i="13"/>
  <c r="U104" i="13"/>
  <c r="U105" i="13"/>
  <c r="U106" i="13"/>
  <c r="U107" i="13"/>
  <c r="U108" i="13"/>
  <c r="U109" i="13"/>
  <c r="U110" i="13"/>
  <c r="U111" i="13"/>
  <c r="U112" i="13"/>
  <c r="U113" i="13"/>
  <c r="U114" i="13"/>
  <c r="U115" i="13"/>
  <c r="U116" i="13"/>
  <c r="U117" i="13"/>
  <c r="U118" i="13"/>
  <c r="U119" i="13"/>
  <c r="U120" i="13"/>
  <c r="U121" i="13"/>
  <c r="U122" i="13"/>
  <c r="U123" i="13"/>
  <c r="U124" i="13"/>
  <c r="U125" i="13"/>
  <c r="U126" i="13"/>
  <c r="U127" i="13"/>
  <c r="U128" i="13"/>
  <c r="U129" i="13"/>
  <c r="U130" i="13"/>
  <c r="U131" i="13"/>
  <c r="U132" i="13"/>
  <c r="U133" i="13"/>
  <c r="U134" i="13"/>
  <c r="U135" i="13"/>
  <c r="U136" i="13"/>
  <c r="U137" i="13"/>
  <c r="U138" i="13"/>
  <c r="U139" i="13"/>
  <c r="U140" i="13"/>
  <c r="U141" i="13"/>
  <c r="U142" i="13"/>
  <c r="U143" i="13"/>
  <c r="U144" i="13"/>
  <c r="U145" i="13"/>
  <c r="U146" i="13"/>
  <c r="U147" i="13"/>
  <c r="U148" i="13"/>
  <c r="U149" i="13"/>
  <c r="U150" i="13"/>
  <c r="U151" i="13"/>
  <c r="U152" i="13"/>
  <c r="U153" i="13"/>
  <c r="U154" i="13"/>
  <c r="U155" i="13"/>
  <c r="U156" i="13"/>
  <c r="U157" i="13"/>
  <c r="U158" i="13"/>
  <c r="U159" i="13"/>
  <c r="U160" i="13"/>
  <c r="U161" i="13"/>
  <c r="U162" i="13"/>
  <c r="U163" i="13"/>
  <c r="U164" i="13"/>
  <c r="U165" i="13"/>
  <c r="U166" i="13"/>
  <c r="U167" i="13"/>
  <c r="U168" i="13"/>
  <c r="U169" i="13"/>
  <c r="U170" i="13"/>
  <c r="U171" i="13"/>
  <c r="U172" i="13"/>
  <c r="U173" i="13"/>
  <c r="U174" i="13"/>
  <c r="U175" i="13"/>
  <c r="U176" i="13"/>
  <c r="U177" i="13"/>
  <c r="U178" i="13"/>
  <c r="U179" i="13"/>
  <c r="U180" i="13"/>
  <c r="U181" i="13"/>
  <c r="U182" i="13"/>
  <c r="U183" i="13"/>
  <c r="U184" i="13"/>
  <c r="U185" i="13"/>
  <c r="U186" i="13"/>
  <c r="U187" i="13"/>
  <c r="U188" i="13"/>
  <c r="U189" i="13"/>
  <c r="U190" i="13"/>
  <c r="U191" i="13"/>
  <c r="U192" i="13"/>
  <c r="U193" i="13"/>
  <c r="U194" i="13"/>
  <c r="U195" i="13"/>
  <c r="U196" i="13"/>
  <c r="U197" i="13"/>
  <c r="U198" i="13"/>
  <c r="U199" i="13"/>
  <c r="U200" i="13"/>
  <c r="U201" i="13"/>
  <c r="U202" i="13"/>
  <c r="U203" i="13"/>
  <c r="U204" i="13"/>
  <c r="U205" i="13"/>
  <c r="U206" i="13"/>
  <c r="U207" i="13"/>
  <c r="U208" i="13"/>
  <c r="U209" i="13"/>
  <c r="U210" i="13"/>
  <c r="U211" i="13"/>
  <c r="U212" i="13"/>
  <c r="U213" i="13"/>
  <c r="U214" i="13"/>
  <c r="U215" i="13"/>
  <c r="U216" i="13"/>
  <c r="U217" i="13"/>
  <c r="U218" i="13"/>
  <c r="U219" i="13"/>
  <c r="U220" i="13"/>
  <c r="U221" i="13"/>
  <c r="U222" i="13"/>
  <c r="U223" i="13"/>
  <c r="U224" i="13"/>
  <c r="U225" i="13"/>
  <c r="U226" i="13"/>
  <c r="U227" i="13"/>
  <c r="U228" i="13"/>
  <c r="U229" i="13"/>
  <c r="U230" i="13"/>
  <c r="U231" i="13"/>
  <c r="U232" i="13"/>
  <c r="U233" i="13"/>
  <c r="U234" i="13"/>
  <c r="U235" i="13"/>
  <c r="U236" i="13"/>
  <c r="U237" i="13"/>
  <c r="U238" i="13"/>
  <c r="U239" i="13"/>
  <c r="U240" i="13"/>
  <c r="U241" i="13"/>
  <c r="U242" i="13"/>
  <c r="U243" i="13"/>
  <c r="U244" i="13"/>
  <c r="U245" i="13"/>
  <c r="U246" i="13"/>
  <c r="U247" i="13"/>
  <c r="U248" i="13"/>
  <c r="U249" i="13"/>
  <c r="U250" i="13"/>
  <c r="U251" i="13"/>
  <c r="U252" i="13"/>
  <c r="U253" i="13"/>
  <c r="U254" i="13"/>
  <c r="U255" i="13"/>
  <c r="U256" i="13"/>
  <c r="U257" i="13"/>
  <c r="U258" i="13"/>
  <c r="U259" i="13"/>
  <c r="U260" i="13"/>
  <c r="U261" i="13"/>
  <c r="U262" i="13"/>
  <c r="U263" i="13"/>
  <c r="U264" i="13"/>
  <c r="U265" i="13"/>
  <c r="U266" i="13"/>
  <c r="U267" i="13"/>
  <c r="U268" i="13"/>
  <c r="U269" i="13"/>
  <c r="U270" i="13"/>
  <c r="U271" i="13"/>
  <c r="U272" i="13"/>
  <c r="U273" i="13"/>
  <c r="U274" i="13"/>
  <c r="U275" i="13"/>
  <c r="U276" i="13"/>
  <c r="U277" i="13"/>
  <c r="U278" i="13"/>
  <c r="U279" i="13"/>
  <c r="U280" i="13"/>
  <c r="U281" i="13"/>
  <c r="U282" i="13"/>
  <c r="U283" i="13"/>
  <c r="U284" i="13"/>
  <c r="U285" i="13"/>
  <c r="U286" i="13"/>
  <c r="U287" i="13"/>
  <c r="U288" i="13"/>
  <c r="U289" i="13"/>
  <c r="U290" i="13"/>
  <c r="U291" i="13"/>
  <c r="U292" i="13"/>
  <c r="U293" i="13"/>
  <c r="U294" i="13"/>
  <c r="U295" i="13"/>
  <c r="U296" i="13"/>
  <c r="U297" i="13"/>
  <c r="U298" i="13"/>
  <c r="U299" i="13"/>
  <c r="U300" i="13"/>
  <c r="U301" i="13"/>
  <c r="U302" i="13"/>
  <c r="U303" i="13"/>
  <c r="U304" i="13"/>
  <c r="U305" i="13"/>
  <c r="U306" i="13"/>
  <c r="U307" i="13"/>
  <c r="U308" i="13"/>
  <c r="U309" i="13"/>
  <c r="U310" i="13"/>
  <c r="U311" i="13"/>
  <c r="U312" i="13"/>
  <c r="U313" i="13"/>
  <c r="U314" i="13"/>
  <c r="U315" i="13"/>
  <c r="U316" i="13"/>
  <c r="U317" i="13"/>
  <c r="U318" i="13"/>
  <c r="U319" i="13"/>
  <c r="U320" i="13"/>
  <c r="U321" i="13"/>
  <c r="U322" i="13"/>
  <c r="U323" i="13"/>
  <c r="U324" i="13"/>
  <c r="U325" i="13"/>
  <c r="U326" i="13"/>
  <c r="U327" i="13"/>
  <c r="U328" i="13"/>
  <c r="U329" i="13"/>
  <c r="U330" i="13"/>
  <c r="U331" i="13"/>
  <c r="U332" i="13"/>
  <c r="U333" i="13"/>
  <c r="U334" i="13"/>
  <c r="U335" i="13"/>
  <c r="U336" i="13"/>
  <c r="U337" i="13"/>
  <c r="U338" i="13"/>
  <c r="U339" i="13"/>
  <c r="U340" i="13"/>
  <c r="U341" i="13"/>
  <c r="U342" i="13"/>
  <c r="U343" i="13"/>
  <c r="U344" i="13"/>
  <c r="U345" i="13"/>
  <c r="U346" i="13"/>
  <c r="U347" i="13"/>
  <c r="U348" i="13"/>
  <c r="U349" i="13"/>
  <c r="U350" i="13"/>
  <c r="U351" i="13"/>
  <c r="U352" i="13"/>
  <c r="U353" i="13"/>
  <c r="U354" i="13"/>
  <c r="U355" i="13"/>
  <c r="U356" i="13"/>
  <c r="U357" i="13"/>
  <c r="U358" i="13"/>
  <c r="U359" i="13"/>
  <c r="U360" i="13"/>
  <c r="U361" i="13"/>
  <c r="U362" i="13"/>
  <c r="U363" i="13"/>
  <c r="U364" i="13"/>
  <c r="U365" i="13"/>
  <c r="U366" i="13"/>
  <c r="U367" i="13"/>
  <c r="U368" i="13"/>
  <c r="U369" i="13"/>
  <c r="U370" i="13"/>
  <c r="U371" i="13"/>
  <c r="U372" i="13"/>
  <c r="U373" i="13"/>
  <c r="U374" i="13"/>
  <c r="U375" i="13"/>
  <c r="U376" i="13"/>
  <c r="U377" i="13"/>
  <c r="U378" i="13"/>
  <c r="U379" i="13"/>
  <c r="U380" i="13"/>
  <c r="U381" i="13"/>
  <c r="U382" i="13"/>
  <c r="U383" i="13"/>
  <c r="U384" i="13"/>
  <c r="U385" i="13"/>
  <c r="U386" i="13"/>
  <c r="U387" i="13"/>
  <c r="U388" i="13"/>
  <c r="U389" i="13"/>
  <c r="U390" i="13"/>
  <c r="U391" i="13"/>
  <c r="U392" i="13"/>
  <c r="U393" i="13"/>
  <c r="U394" i="13"/>
  <c r="U395" i="13"/>
  <c r="U396" i="13"/>
  <c r="U397" i="13"/>
  <c r="U398" i="13"/>
  <c r="U399" i="13"/>
  <c r="U400" i="13"/>
  <c r="U401" i="13"/>
  <c r="U402" i="13"/>
  <c r="U403" i="13"/>
  <c r="U404" i="13"/>
  <c r="U405" i="13"/>
  <c r="U406" i="13"/>
  <c r="U407" i="13"/>
  <c r="U408" i="13"/>
  <c r="U409" i="13"/>
  <c r="U410" i="13"/>
  <c r="U411" i="13"/>
  <c r="U412" i="13"/>
  <c r="U413" i="13"/>
  <c r="U414" i="13"/>
  <c r="U415" i="13"/>
  <c r="U416" i="13"/>
  <c r="U417" i="13"/>
  <c r="U418" i="13"/>
  <c r="U419" i="13"/>
  <c r="U420" i="13"/>
  <c r="U421" i="13"/>
  <c r="U422" i="13"/>
  <c r="U423" i="13"/>
  <c r="U424" i="13"/>
  <c r="U425" i="13"/>
  <c r="U426" i="13"/>
  <c r="U427" i="13"/>
  <c r="U428" i="13"/>
  <c r="U429" i="13"/>
  <c r="U430" i="13"/>
  <c r="U431" i="13"/>
  <c r="U432" i="13"/>
  <c r="U433" i="13"/>
  <c r="U434" i="13"/>
  <c r="U435" i="13"/>
  <c r="U436" i="13"/>
  <c r="U437" i="13"/>
  <c r="U438" i="13"/>
  <c r="U439" i="13"/>
  <c r="U440" i="13"/>
  <c r="U441" i="13"/>
  <c r="U442" i="13"/>
  <c r="U443" i="13"/>
  <c r="U444" i="13"/>
  <c r="U445" i="13"/>
  <c r="U446" i="13"/>
  <c r="U447" i="13"/>
  <c r="U448" i="13"/>
  <c r="U449" i="13"/>
  <c r="U450" i="13"/>
  <c r="U451" i="13"/>
  <c r="U452" i="13"/>
  <c r="U453" i="13"/>
  <c r="U454" i="13"/>
  <c r="U455" i="13"/>
  <c r="U456" i="13"/>
  <c r="U457" i="13"/>
  <c r="U458" i="13"/>
  <c r="U459" i="13"/>
  <c r="U460" i="13"/>
  <c r="U461" i="13"/>
  <c r="U462" i="13"/>
  <c r="U463" i="13"/>
  <c r="U464" i="13"/>
  <c r="U465" i="13"/>
  <c r="U466" i="13"/>
  <c r="U467" i="13"/>
  <c r="U468" i="13"/>
  <c r="U469" i="13"/>
  <c r="U470" i="13"/>
  <c r="U471" i="13"/>
  <c r="U472" i="13"/>
  <c r="U473" i="13"/>
  <c r="U474" i="13"/>
  <c r="U475" i="13"/>
  <c r="U476" i="13"/>
  <c r="U477" i="13"/>
  <c r="U478" i="13"/>
  <c r="U479" i="13"/>
  <c r="U480" i="13"/>
  <c r="U481" i="13"/>
  <c r="U482" i="13"/>
  <c r="U483" i="13"/>
  <c r="U484" i="13"/>
  <c r="U485" i="13"/>
  <c r="U486" i="13"/>
  <c r="U487" i="13"/>
  <c r="U488" i="13"/>
  <c r="U489" i="13"/>
  <c r="U490" i="13"/>
  <c r="U491" i="13"/>
  <c r="U492" i="13"/>
  <c r="U493" i="13"/>
  <c r="U494" i="13"/>
  <c r="U495" i="13"/>
  <c r="U496" i="13"/>
  <c r="U497" i="13"/>
  <c r="U498" i="13"/>
  <c r="U499" i="13"/>
  <c r="U500" i="13"/>
  <c r="U501" i="13"/>
  <c r="U502" i="13"/>
  <c r="U503" i="13"/>
  <c r="U504" i="13"/>
  <c r="U4" i="13"/>
  <c r="B18" i="4"/>
  <c r="F135" i="1" l="1"/>
  <c r="F124" i="1"/>
  <c r="F125" i="1"/>
  <c r="F126" i="1"/>
  <c r="F127" i="1"/>
  <c r="F128" i="1"/>
  <c r="F129" i="1"/>
  <c r="F130" i="1"/>
  <c r="F131" i="1"/>
  <c r="F132" i="1"/>
  <c r="F133" i="1"/>
  <c r="F134" i="1"/>
  <c r="B11" i="4"/>
  <c r="B15" i="4" l="1"/>
  <c r="B12" i="4"/>
  <c r="B14" i="4" s="1"/>
  <c r="B17" i="4" l="1"/>
  <c r="A26" i="1" l="1"/>
  <c r="A38" i="1" s="1"/>
  <c r="A50" i="1" s="1"/>
  <c r="A62" i="1" s="1"/>
  <c r="A74" i="1" s="1"/>
  <c r="A86" i="1" s="1"/>
  <c r="A98" i="1" s="1"/>
  <c r="A110" i="1" s="1"/>
  <c r="A122" i="1" s="1"/>
  <c r="A134" i="1" s="1"/>
  <c r="A146" i="1" s="1"/>
  <c r="A158" i="1" s="1"/>
  <c r="A170" i="1" s="1"/>
  <c r="A182" i="1" s="1"/>
  <c r="A194" i="1" s="1"/>
  <c r="A25" i="1"/>
  <c r="A37" i="1" s="1"/>
  <c r="A49" i="1" s="1"/>
  <c r="A61" i="1" s="1"/>
  <c r="A73" i="1" s="1"/>
  <c r="A85" i="1" s="1"/>
  <c r="A97" i="1" s="1"/>
  <c r="A109" i="1" s="1"/>
  <c r="A121" i="1" s="1"/>
  <c r="A133" i="1" s="1"/>
  <c r="A145" i="1" s="1"/>
  <c r="A157" i="1" s="1"/>
  <c r="A169" i="1" s="1"/>
  <c r="A181" i="1" s="1"/>
  <c r="A193" i="1" s="1"/>
  <c r="A24" i="1"/>
  <c r="A36" i="1" s="1"/>
  <c r="A48" i="1" s="1"/>
  <c r="A60" i="1" s="1"/>
  <c r="A72" i="1" s="1"/>
  <c r="A84" i="1" s="1"/>
  <c r="A96" i="1" s="1"/>
  <c r="A108" i="1" s="1"/>
  <c r="A120" i="1" s="1"/>
  <c r="A132" i="1" s="1"/>
  <c r="A144" i="1" s="1"/>
  <c r="A156" i="1" s="1"/>
  <c r="A168" i="1" s="1"/>
  <c r="A180" i="1" s="1"/>
  <c r="A192" i="1" s="1"/>
  <c r="A23" i="1"/>
  <c r="A35" i="1" s="1"/>
  <c r="A47" i="1" s="1"/>
  <c r="A59" i="1" s="1"/>
  <c r="A71" i="1" s="1"/>
  <c r="A83" i="1" s="1"/>
  <c r="A95" i="1" s="1"/>
  <c r="A107" i="1" s="1"/>
  <c r="A119" i="1" s="1"/>
  <c r="A131" i="1" s="1"/>
  <c r="A143" i="1" s="1"/>
  <c r="A155" i="1" s="1"/>
  <c r="A167" i="1" s="1"/>
  <c r="A179" i="1" s="1"/>
  <c r="A191" i="1" s="1"/>
  <c r="A22" i="1"/>
  <c r="A34" i="1" s="1"/>
  <c r="A46" i="1" s="1"/>
  <c r="A58" i="1" s="1"/>
  <c r="A70" i="1" s="1"/>
  <c r="A82" i="1" s="1"/>
  <c r="A94" i="1" s="1"/>
  <c r="A106" i="1" s="1"/>
  <c r="A118" i="1" s="1"/>
  <c r="A130" i="1" s="1"/>
  <c r="A142" i="1" s="1"/>
  <c r="A154" i="1" s="1"/>
  <c r="A166" i="1" s="1"/>
  <c r="A178" i="1" s="1"/>
  <c r="A190" i="1" s="1"/>
  <c r="A21" i="1"/>
  <c r="A33" i="1" s="1"/>
  <c r="A45" i="1" s="1"/>
  <c r="A57" i="1" s="1"/>
  <c r="A69" i="1" s="1"/>
  <c r="A81" i="1" s="1"/>
  <c r="A93" i="1" s="1"/>
  <c r="A105" i="1" s="1"/>
  <c r="A117" i="1" s="1"/>
  <c r="A129" i="1" s="1"/>
  <c r="A141" i="1" s="1"/>
  <c r="A153" i="1" s="1"/>
  <c r="A165" i="1" s="1"/>
  <c r="A177" i="1" s="1"/>
  <c r="A189" i="1" s="1"/>
  <c r="A20" i="1"/>
  <c r="A32" i="1" s="1"/>
  <c r="A44" i="1" s="1"/>
  <c r="A56" i="1" s="1"/>
  <c r="A68" i="1" s="1"/>
  <c r="A80" i="1" s="1"/>
  <c r="A92" i="1" s="1"/>
  <c r="A104" i="1" s="1"/>
  <c r="A116" i="1" s="1"/>
  <c r="A128" i="1" s="1"/>
  <c r="A140" i="1" s="1"/>
  <c r="A152" i="1" s="1"/>
  <c r="A164" i="1" s="1"/>
  <c r="A176" i="1" s="1"/>
  <c r="A188" i="1" s="1"/>
  <c r="A19" i="1"/>
  <c r="A31" i="1" s="1"/>
  <c r="A43" i="1" s="1"/>
  <c r="A55" i="1" s="1"/>
  <c r="A67" i="1" s="1"/>
  <c r="A79" i="1" s="1"/>
  <c r="A91" i="1" s="1"/>
  <c r="A103" i="1" s="1"/>
  <c r="A115" i="1" s="1"/>
  <c r="A127" i="1" s="1"/>
  <c r="A139" i="1" s="1"/>
  <c r="A151" i="1" s="1"/>
  <c r="A163" i="1" s="1"/>
  <c r="A175" i="1" s="1"/>
  <c r="A187" i="1" s="1"/>
  <c r="A18" i="1"/>
  <c r="A30" i="1" s="1"/>
  <c r="A42" i="1" s="1"/>
  <c r="A54" i="1" s="1"/>
  <c r="A66" i="1" s="1"/>
  <c r="A78" i="1" s="1"/>
  <c r="A90" i="1" s="1"/>
  <c r="A102" i="1" s="1"/>
  <c r="A114" i="1" s="1"/>
  <c r="A126" i="1" s="1"/>
  <c r="A138" i="1" s="1"/>
  <c r="A150" i="1" s="1"/>
  <c r="A162" i="1" s="1"/>
  <c r="A174" i="1" s="1"/>
  <c r="A186" i="1" s="1"/>
  <c r="A17" i="1"/>
  <c r="A29" i="1" s="1"/>
  <c r="A41" i="1" s="1"/>
  <c r="A53" i="1" s="1"/>
  <c r="A65" i="1" s="1"/>
  <c r="A77" i="1" s="1"/>
  <c r="A89" i="1" s="1"/>
  <c r="A101" i="1" s="1"/>
  <c r="A113" i="1" s="1"/>
  <c r="A125" i="1" s="1"/>
  <c r="A137" i="1" s="1"/>
  <c r="A149" i="1" s="1"/>
  <c r="A161" i="1" s="1"/>
  <c r="A173" i="1" s="1"/>
  <c r="A185" i="1" s="1"/>
  <c r="A16" i="1"/>
  <c r="A28" i="1" s="1"/>
  <c r="A40" i="1" s="1"/>
  <c r="A52" i="1" s="1"/>
  <c r="A64" i="1" s="1"/>
  <c r="A76" i="1" s="1"/>
  <c r="A88" i="1" s="1"/>
  <c r="A100" i="1" s="1"/>
  <c r="A112" i="1" s="1"/>
  <c r="A124" i="1" s="1"/>
  <c r="A136" i="1" s="1"/>
  <c r="A148" i="1" s="1"/>
  <c r="A160" i="1" s="1"/>
  <c r="A172" i="1" s="1"/>
  <c r="A184" i="1" s="1"/>
  <c r="A15" i="1"/>
  <c r="A27" i="1" s="1"/>
  <c r="A39" i="1" s="1"/>
  <c r="A51" i="1" s="1"/>
  <c r="A63" i="1" s="1"/>
  <c r="A75" i="1" s="1"/>
  <c r="A87" i="1" s="1"/>
  <c r="A99" i="1" s="1"/>
  <c r="A111" i="1" s="1"/>
  <c r="A123" i="1" s="1"/>
  <c r="A135" i="1" s="1"/>
  <c r="A147" i="1" s="1"/>
  <c r="A159" i="1" s="1"/>
  <c r="A171" i="1" s="1"/>
  <c r="A183" i="1" s="1"/>
  <c r="A16" i="3"/>
  <c r="A28" i="3" s="1"/>
  <c r="A40" i="3" s="1"/>
  <c r="A52" i="3" s="1"/>
  <c r="A64" i="3" s="1"/>
  <c r="A76" i="3" s="1"/>
  <c r="A88" i="3" s="1"/>
  <c r="A100" i="3" s="1"/>
  <c r="A112" i="3" s="1"/>
  <c r="A124" i="3" s="1"/>
  <c r="A136" i="3" s="1"/>
  <c r="A148" i="3" s="1"/>
  <c r="A160" i="3" s="1"/>
  <c r="A172" i="3" s="1"/>
  <c r="A184" i="3" s="1"/>
  <c r="A17" i="3"/>
  <c r="A29" i="3" s="1"/>
  <c r="A41" i="3" s="1"/>
  <c r="A53" i="3" s="1"/>
  <c r="A65" i="3" s="1"/>
  <c r="A77" i="3" s="1"/>
  <c r="A89" i="3" s="1"/>
  <c r="A101" i="3" s="1"/>
  <c r="A113" i="3" s="1"/>
  <c r="A125" i="3" s="1"/>
  <c r="A137" i="3" s="1"/>
  <c r="A149" i="3" s="1"/>
  <c r="A161" i="3" s="1"/>
  <c r="A173" i="3" s="1"/>
  <c r="A185" i="3" s="1"/>
  <c r="A18" i="3"/>
  <c r="A30" i="3" s="1"/>
  <c r="A42" i="3" s="1"/>
  <c r="A54" i="3" s="1"/>
  <c r="A66" i="3" s="1"/>
  <c r="A78" i="3" s="1"/>
  <c r="A90" i="3" s="1"/>
  <c r="A102" i="3" s="1"/>
  <c r="A114" i="3" s="1"/>
  <c r="A126" i="3" s="1"/>
  <c r="A138" i="3" s="1"/>
  <c r="A150" i="3" s="1"/>
  <c r="A162" i="3" s="1"/>
  <c r="A174" i="3" s="1"/>
  <c r="A186" i="3" s="1"/>
  <c r="A19" i="3"/>
  <c r="A31" i="3" s="1"/>
  <c r="A43" i="3" s="1"/>
  <c r="A55" i="3" s="1"/>
  <c r="A67" i="3" s="1"/>
  <c r="A79" i="3" s="1"/>
  <c r="A91" i="3" s="1"/>
  <c r="A103" i="3" s="1"/>
  <c r="A115" i="3" s="1"/>
  <c r="A127" i="3" s="1"/>
  <c r="A139" i="3" s="1"/>
  <c r="A151" i="3" s="1"/>
  <c r="A163" i="3" s="1"/>
  <c r="A175" i="3" s="1"/>
  <c r="A187" i="3" s="1"/>
  <c r="A20" i="3"/>
  <c r="A32" i="3" s="1"/>
  <c r="A44" i="3" s="1"/>
  <c r="A56" i="3" s="1"/>
  <c r="A68" i="3" s="1"/>
  <c r="A80" i="3" s="1"/>
  <c r="A92" i="3" s="1"/>
  <c r="A104" i="3" s="1"/>
  <c r="A116" i="3" s="1"/>
  <c r="A128" i="3" s="1"/>
  <c r="A140" i="3" s="1"/>
  <c r="A152" i="3" s="1"/>
  <c r="A164" i="3" s="1"/>
  <c r="A176" i="3" s="1"/>
  <c r="A188" i="3" s="1"/>
  <c r="A21" i="3"/>
  <c r="A33" i="3" s="1"/>
  <c r="A45" i="3" s="1"/>
  <c r="A57" i="3" s="1"/>
  <c r="A69" i="3" s="1"/>
  <c r="A81" i="3" s="1"/>
  <c r="A93" i="3" s="1"/>
  <c r="A105" i="3" s="1"/>
  <c r="A117" i="3" s="1"/>
  <c r="A129" i="3" s="1"/>
  <c r="A141" i="3" s="1"/>
  <c r="A153" i="3" s="1"/>
  <c r="A165" i="3" s="1"/>
  <c r="A177" i="3" s="1"/>
  <c r="A189" i="3" s="1"/>
  <c r="A22" i="3"/>
  <c r="A34" i="3" s="1"/>
  <c r="A46" i="3" s="1"/>
  <c r="A58" i="3" s="1"/>
  <c r="A70" i="3" s="1"/>
  <c r="A82" i="3" s="1"/>
  <c r="A94" i="3" s="1"/>
  <c r="A106" i="3" s="1"/>
  <c r="A118" i="3" s="1"/>
  <c r="A130" i="3" s="1"/>
  <c r="A142" i="3" s="1"/>
  <c r="A154" i="3" s="1"/>
  <c r="A166" i="3" s="1"/>
  <c r="A178" i="3" s="1"/>
  <c r="A190" i="3" s="1"/>
  <c r="A23" i="3"/>
  <c r="A35" i="3" s="1"/>
  <c r="A47" i="3" s="1"/>
  <c r="A59" i="3" s="1"/>
  <c r="A71" i="3" s="1"/>
  <c r="A83" i="3" s="1"/>
  <c r="A95" i="3" s="1"/>
  <c r="A107" i="3" s="1"/>
  <c r="A119" i="3" s="1"/>
  <c r="A131" i="3" s="1"/>
  <c r="A143" i="3" s="1"/>
  <c r="A155" i="3" s="1"/>
  <c r="A167" i="3" s="1"/>
  <c r="A179" i="3" s="1"/>
  <c r="A191" i="3" s="1"/>
  <c r="A24" i="3"/>
  <c r="A36" i="3" s="1"/>
  <c r="A48" i="3" s="1"/>
  <c r="A60" i="3" s="1"/>
  <c r="A72" i="3" s="1"/>
  <c r="A84" i="3" s="1"/>
  <c r="A96" i="3" s="1"/>
  <c r="A108" i="3" s="1"/>
  <c r="A120" i="3" s="1"/>
  <c r="A132" i="3" s="1"/>
  <c r="A144" i="3" s="1"/>
  <c r="A156" i="3" s="1"/>
  <c r="A168" i="3" s="1"/>
  <c r="A180" i="3" s="1"/>
  <c r="A192" i="3" s="1"/>
  <c r="A25" i="3"/>
  <c r="A37" i="3" s="1"/>
  <c r="A49" i="3" s="1"/>
  <c r="A61" i="3" s="1"/>
  <c r="A73" i="3" s="1"/>
  <c r="A85" i="3" s="1"/>
  <c r="A97" i="3" s="1"/>
  <c r="A109" i="3" s="1"/>
  <c r="A121" i="3" s="1"/>
  <c r="A133" i="3" s="1"/>
  <c r="A145" i="3" s="1"/>
  <c r="A157" i="3" s="1"/>
  <c r="A169" i="3" s="1"/>
  <c r="A181" i="3" s="1"/>
  <c r="A193" i="3" s="1"/>
  <c r="A26" i="3"/>
  <c r="A38" i="3" s="1"/>
  <c r="A50" i="3" s="1"/>
  <c r="A62" i="3" s="1"/>
  <c r="A74" i="3" s="1"/>
  <c r="A86" i="3" s="1"/>
  <c r="A98" i="3" s="1"/>
  <c r="A110" i="3" s="1"/>
  <c r="A122" i="3" s="1"/>
  <c r="A134" i="3" s="1"/>
  <c r="A146" i="3" s="1"/>
  <c r="A158" i="3" s="1"/>
  <c r="A170" i="3" s="1"/>
  <c r="A182" i="3" s="1"/>
  <c r="A194" i="3" s="1"/>
  <c r="A15" i="3"/>
  <c r="A27" i="3" s="1"/>
  <c r="A39" i="3" s="1"/>
  <c r="A51" i="3" s="1"/>
  <c r="A63" i="3" s="1"/>
  <c r="A75" i="3" s="1"/>
  <c r="A87" i="3" s="1"/>
  <c r="A99" i="3" s="1"/>
  <c r="A111" i="3" s="1"/>
  <c r="A123" i="3" s="1"/>
  <c r="A135" i="3" s="1"/>
  <c r="A147" i="3" s="1"/>
  <c r="A159" i="3" s="1"/>
  <c r="A171" i="3" s="1"/>
  <c r="A183" i="3" s="1"/>
  <c r="F29" i="1" l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15" i="1"/>
  <c r="T504" i="13" l="1"/>
  <c r="R504" i="13"/>
  <c r="P504" i="13"/>
  <c r="T503" i="13"/>
  <c r="R503" i="13"/>
  <c r="P503" i="13"/>
  <c r="T502" i="13"/>
  <c r="R502" i="13"/>
  <c r="P502" i="13"/>
  <c r="T501" i="13"/>
  <c r="R501" i="13"/>
  <c r="P501" i="13"/>
  <c r="T500" i="13"/>
  <c r="R500" i="13"/>
  <c r="P500" i="13"/>
  <c r="T499" i="13"/>
  <c r="R499" i="13"/>
  <c r="P499" i="13"/>
  <c r="T498" i="13"/>
  <c r="R498" i="13"/>
  <c r="P498" i="13"/>
  <c r="T497" i="13"/>
  <c r="R497" i="13"/>
  <c r="P497" i="13"/>
  <c r="T496" i="13"/>
  <c r="R496" i="13"/>
  <c r="P496" i="13"/>
  <c r="T495" i="13"/>
  <c r="R495" i="13"/>
  <c r="P495" i="13"/>
  <c r="T494" i="13"/>
  <c r="R494" i="13"/>
  <c r="P494" i="13"/>
  <c r="T493" i="13"/>
  <c r="R493" i="13"/>
  <c r="P493" i="13"/>
  <c r="T492" i="13"/>
  <c r="R492" i="13"/>
  <c r="P492" i="13"/>
  <c r="T491" i="13"/>
  <c r="R491" i="13"/>
  <c r="P491" i="13"/>
  <c r="T490" i="13"/>
  <c r="R490" i="13"/>
  <c r="P490" i="13"/>
  <c r="T489" i="13"/>
  <c r="R489" i="13"/>
  <c r="P489" i="13"/>
  <c r="T488" i="13"/>
  <c r="R488" i="13"/>
  <c r="P488" i="13"/>
  <c r="T487" i="13"/>
  <c r="R487" i="13"/>
  <c r="P487" i="13"/>
  <c r="T486" i="13"/>
  <c r="R486" i="13"/>
  <c r="P486" i="13"/>
  <c r="T485" i="13"/>
  <c r="R485" i="13"/>
  <c r="P485" i="13"/>
  <c r="T484" i="13"/>
  <c r="R484" i="13"/>
  <c r="P484" i="13"/>
  <c r="T483" i="13"/>
  <c r="R483" i="13"/>
  <c r="P483" i="13"/>
  <c r="T482" i="13"/>
  <c r="R482" i="13"/>
  <c r="P482" i="13"/>
  <c r="T481" i="13"/>
  <c r="R481" i="13"/>
  <c r="P481" i="13"/>
  <c r="T480" i="13"/>
  <c r="R480" i="13"/>
  <c r="P480" i="13"/>
  <c r="T479" i="13"/>
  <c r="R479" i="13"/>
  <c r="P479" i="13"/>
  <c r="T478" i="13"/>
  <c r="R478" i="13"/>
  <c r="P478" i="13"/>
  <c r="T477" i="13"/>
  <c r="R477" i="13"/>
  <c r="P477" i="13"/>
  <c r="T476" i="13"/>
  <c r="R476" i="13"/>
  <c r="P476" i="13"/>
  <c r="T475" i="13"/>
  <c r="R475" i="13"/>
  <c r="P475" i="13"/>
  <c r="T474" i="13"/>
  <c r="R474" i="13"/>
  <c r="P474" i="13"/>
  <c r="T473" i="13"/>
  <c r="R473" i="13"/>
  <c r="P473" i="13"/>
  <c r="T472" i="13"/>
  <c r="R472" i="13"/>
  <c r="P472" i="13"/>
  <c r="T471" i="13"/>
  <c r="R471" i="13"/>
  <c r="P471" i="13"/>
  <c r="T470" i="13"/>
  <c r="R470" i="13"/>
  <c r="P470" i="13"/>
  <c r="T469" i="13"/>
  <c r="R469" i="13"/>
  <c r="P469" i="13"/>
  <c r="T468" i="13"/>
  <c r="R468" i="13"/>
  <c r="P468" i="13"/>
  <c r="T467" i="13"/>
  <c r="R467" i="13"/>
  <c r="P467" i="13"/>
  <c r="T466" i="13"/>
  <c r="R466" i="13"/>
  <c r="P466" i="13"/>
  <c r="T465" i="13"/>
  <c r="R465" i="13"/>
  <c r="P465" i="13"/>
  <c r="T464" i="13"/>
  <c r="R464" i="13"/>
  <c r="P464" i="13"/>
  <c r="T463" i="13"/>
  <c r="R463" i="13"/>
  <c r="P463" i="13"/>
  <c r="T462" i="13"/>
  <c r="R462" i="13"/>
  <c r="P462" i="13"/>
  <c r="T461" i="13"/>
  <c r="R461" i="13"/>
  <c r="P461" i="13"/>
  <c r="T460" i="13"/>
  <c r="R460" i="13"/>
  <c r="P460" i="13"/>
  <c r="T459" i="13"/>
  <c r="R459" i="13"/>
  <c r="P459" i="13"/>
  <c r="T458" i="13"/>
  <c r="R458" i="13"/>
  <c r="P458" i="13"/>
  <c r="T457" i="13"/>
  <c r="R457" i="13"/>
  <c r="P457" i="13"/>
  <c r="T456" i="13"/>
  <c r="R456" i="13"/>
  <c r="P456" i="13"/>
  <c r="T455" i="13"/>
  <c r="R455" i="13"/>
  <c r="P455" i="13"/>
  <c r="T454" i="13"/>
  <c r="R454" i="13"/>
  <c r="P454" i="13"/>
  <c r="T453" i="13"/>
  <c r="R453" i="13"/>
  <c r="P453" i="13"/>
  <c r="T452" i="13"/>
  <c r="R452" i="13"/>
  <c r="P452" i="13"/>
  <c r="T451" i="13"/>
  <c r="R451" i="13"/>
  <c r="P451" i="13"/>
  <c r="T450" i="13"/>
  <c r="R450" i="13"/>
  <c r="P450" i="13"/>
  <c r="T449" i="13"/>
  <c r="R449" i="13"/>
  <c r="P449" i="13"/>
  <c r="T448" i="13"/>
  <c r="R448" i="13"/>
  <c r="P448" i="13"/>
  <c r="T447" i="13"/>
  <c r="R447" i="13"/>
  <c r="P447" i="13"/>
  <c r="T446" i="13"/>
  <c r="R446" i="13"/>
  <c r="P446" i="13"/>
  <c r="T445" i="13"/>
  <c r="R445" i="13"/>
  <c r="P445" i="13"/>
  <c r="T444" i="13"/>
  <c r="R444" i="13"/>
  <c r="P444" i="13"/>
  <c r="T443" i="13"/>
  <c r="R443" i="13"/>
  <c r="P443" i="13"/>
  <c r="T442" i="13"/>
  <c r="R442" i="13"/>
  <c r="P442" i="13"/>
  <c r="T441" i="13"/>
  <c r="R441" i="13"/>
  <c r="P441" i="13"/>
  <c r="T440" i="13"/>
  <c r="R440" i="13"/>
  <c r="P440" i="13"/>
  <c r="T439" i="13"/>
  <c r="R439" i="13"/>
  <c r="P439" i="13"/>
  <c r="T438" i="13"/>
  <c r="R438" i="13"/>
  <c r="P438" i="13"/>
  <c r="T437" i="13"/>
  <c r="R437" i="13"/>
  <c r="P437" i="13"/>
  <c r="T436" i="13"/>
  <c r="R436" i="13"/>
  <c r="P436" i="13"/>
  <c r="T435" i="13"/>
  <c r="R435" i="13"/>
  <c r="P435" i="13"/>
  <c r="T434" i="13"/>
  <c r="R434" i="13"/>
  <c r="P434" i="13"/>
  <c r="T433" i="13"/>
  <c r="R433" i="13"/>
  <c r="P433" i="13"/>
  <c r="T432" i="13"/>
  <c r="R432" i="13"/>
  <c r="P432" i="13"/>
  <c r="T431" i="13"/>
  <c r="R431" i="13"/>
  <c r="P431" i="13"/>
  <c r="T430" i="13"/>
  <c r="R430" i="13"/>
  <c r="P430" i="13"/>
  <c r="T429" i="13"/>
  <c r="R429" i="13"/>
  <c r="P429" i="13"/>
  <c r="T428" i="13"/>
  <c r="R428" i="13"/>
  <c r="P428" i="13"/>
  <c r="T427" i="13"/>
  <c r="R427" i="13"/>
  <c r="P427" i="13"/>
  <c r="T426" i="13"/>
  <c r="R426" i="13"/>
  <c r="P426" i="13"/>
  <c r="T425" i="13"/>
  <c r="R425" i="13"/>
  <c r="P425" i="13"/>
  <c r="T424" i="13"/>
  <c r="R424" i="13"/>
  <c r="P424" i="13"/>
  <c r="T423" i="13"/>
  <c r="R423" i="13"/>
  <c r="P423" i="13"/>
  <c r="T422" i="13"/>
  <c r="R422" i="13"/>
  <c r="P422" i="13"/>
  <c r="T421" i="13"/>
  <c r="R421" i="13"/>
  <c r="P421" i="13"/>
  <c r="T420" i="13"/>
  <c r="R420" i="13"/>
  <c r="P420" i="13"/>
  <c r="T419" i="13"/>
  <c r="R419" i="13"/>
  <c r="P419" i="13"/>
  <c r="T418" i="13"/>
  <c r="R418" i="13"/>
  <c r="P418" i="13"/>
  <c r="T417" i="13"/>
  <c r="R417" i="13"/>
  <c r="P417" i="13"/>
  <c r="T416" i="13"/>
  <c r="R416" i="13"/>
  <c r="P416" i="13"/>
  <c r="T415" i="13"/>
  <c r="R415" i="13"/>
  <c r="P415" i="13"/>
  <c r="T414" i="13"/>
  <c r="R414" i="13"/>
  <c r="P414" i="13"/>
  <c r="T413" i="13"/>
  <c r="R413" i="13"/>
  <c r="P413" i="13"/>
  <c r="T412" i="13"/>
  <c r="R412" i="13"/>
  <c r="P412" i="13"/>
  <c r="T411" i="13"/>
  <c r="R411" i="13"/>
  <c r="P411" i="13"/>
  <c r="T410" i="13"/>
  <c r="R410" i="13"/>
  <c r="P410" i="13"/>
  <c r="T409" i="13"/>
  <c r="R409" i="13"/>
  <c r="P409" i="13"/>
  <c r="T408" i="13"/>
  <c r="R408" i="13"/>
  <c r="P408" i="13"/>
  <c r="T407" i="13"/>
  <c r="R407" i="13"/>
  <c r="P407" i="13"/>
  <c r="T406" i="13"/>
  <c r="R406" i="13"/>
  <c r="P406" i="13"/>
  <c r="T405" i="13"/>
  <c r="R405" i="13"/>
  <c r="P405" i="13"/>
  <c r="T404" i="13"/>
  <c r="R404" i="13"/>
  <c r="P404" i="13"/>
  <c r="T403" i="13"/>
  <c r="R403" i="13"/>
  <c r="P403" i="13"/>
  <c r="T402" i="13"/>
  <c r="R402" i="13"/>
  <c r="P402" i="13"/>
  <c r="T401" i="13"/>
  <c r="R401" i="13"/>
  <c r="P401" i="13"/>
  <c r="T400" i="13"/>
  <c r="R400" i="13"/>
  <c r="P400" i="13"/>
  <c r="T399" i="13"/>
  <c r="R399" i="13"/>
  <c r="P399" i="13"/>
  <c r="T398" i="13"/>
  <c r="R398" i="13"/>
  <c r="P398" i="13"/>
  <c r="T397" i="13"/>
  <c r="R397" i="13"/>
  <c r="P397" i="13"/>
  <c r="T396" i="13"/>
  <c r="R396" i="13"/>
  <c r="P396" i="13"/>
  <c r="T395" i="13"/>
  <c r="R395" i="13"/>
  <c r="P395" i="13"/>
  <c r="T394" i="13"/>
  <c r="R394" i="13"/>
  <c r="P394" i="13"/>
  <c r="T393" i="13"/>
  <c r="R393" i="13"/>
  <c r="P393" i="13"/>
  <c r="T392" i="13"/>
  <c r="R392" i="13"/>
  <c r="P392" i="13"/>
  <c r="T391" i="13"/>
  <c r="R391" i="13"/>
  <c r="P391" i="13"/>
  <c r="T390" i="13"/>
  <c r="R390" i="13"/>
  <c r="P390" i="13"/>
  <c r="T389" i="13"/>
  <c r="R389" i="13"/>
  <c r="P389" i="13"/>
  <c r="T388" i="13"/>
  <c r="R388" i="13"/>
  <c r="P388" i="13"/>
  <c r="T387" i="13"/>
  <c r="R387" i="13"/>
  <c r="P387" i="13"/>
  <c r="T386" i="13"/>
  <c r="R386" i="13"/>
  <c r="P386" i="13"/>
  <c r="T385" i="13"/>
  <c r="R385" i="13"/>
  <c r="P385" i="13"/>
  <c r="T384" i="13"/>
  <c r="R384" i="13"/>
  <c r="P384" i="13"/>
  <c r="T383" i="13"/>
  <c r="R383" i="13"/>
  <c r="P383" i="13"/>
  <c r="T382" i="13"/>
  <c r="R382" i="13"/>
  <c r="P382" i="13"/>
  <c r="T381" i="13"/>
  <c r="R381" i="13"/>
  <c r="P381" i="13"/>
  <c r="T380" i="13"/>
  <c r="R380" i="13"/>
  <c r="P380" i="13"/>
  <c r="T379" i="13"/>
  <c r="R379" i="13"/>
  <c r="P379" i="13"/>
  <c r="T378" i="13"/>
  <c r="R378" i="13"/>
  <c r="P378" i="13"/>
  <c r="T377" i="13"/>
  <c r="R377" i="13"/>
  <c r="P377" i="13"/>
  <c r="T376" i="13"/>
  <c r="R376" i="13"/>
  <c r="P376" i="13"/>
  <c r="T375" i="13"/>
  <c r="R375" i="13"/>
  <c r="P375" i="13"/>
  <c r="T374" i="13"/>
  <c r="R374" i="13"/>
  <c r="P374" i="13"/>
  <c r="T373" i="13"/>
  <c r="R373" i="13"/>
  <c r="P373" i="13"/>
  <c r="T372" i="13"/>
  <c r="R372" i="13"/>
  <c r="P372" i="13"/>
  <c r="T371" i="13"/>
  <c r="R371" i="13"/>
  <c r="P371" i="13"/>
  <c r="T370" i="13"/>
  <c r="R370" i="13"/>
  <c r="P370" i="13"/>
  <c r="T369" i="13"/>
  <c r="R369" i="13"/>
  <c r="P369" i="13"/>
  <c r="T368" i="13"/>
  <c r="R368" i="13"/>
  <c r="P368" i="13"/>
  <c r="T367" i="13"/>
  <c r="R367" i="13"/>
  <c r="P367" i="13"/>
  <c r="T366" i="13"/>
  <c r="R366" i="13"/>
  <c r="P366" i="13"/>
  <c r="T365" i="13"/>
  <c r="R365" i="13"/>
  <c r="P365" i="13"/>
  <c r="T364" i="13"/>
  <c r="R364" i="13"/>
  <c r="P364" i="13"/>
  <c r="T363" i="13"/>
  <c r="R363" i="13"/>
  <c r="P363" i="13"/>
  <c r="T362" i="13"/>
  <c r="R362" i="13"/>
  <c r="P362" i="13"/>
  <c r="T361" i="13"/>
  <c r="R361" i="13"/>
  <c r="P361" i="13"/>
  <c r="T360" i="13"/>
  <c r="R360" i="13"/>
  <c r="P360" i="13"/>
  <c r="T359" i="13"/>
  <c r="R359" i="13"/>
  <c r="P359" i="13"/>
  <c r="T358" i="13"/>
  <c r="R358" i="13"/>
  <c r="P358" i="13"/>
  <c r="T357" i="13"/>
  <c r="R357" i="13"/>
  <c r="P357" i="13"/>
  <c r="T356" i="13"/>
  <c r="R356" i="13"/>
  <c r="P356" i="13"/>
  <c r="T355" i="13"/>
  <c r="R355" i="13"/>
  <c r="P355" i="13"/>
  <c r="T354" i="13"/>
  <c r="R354" i="13"/>
  <c r="P354" i="13"/>
  <c r="T353" i="13"/>
  <c r="R353" i="13"/>
  <c r="P353" i="13"/>
  <c r="T352" i="13"/>
  <c r="R352" i="13"/>
  <c r="P352" i="13"/>
  <c r="T351" i="13"/>
  <c r="R351" i="13"/>
  <c r="P351" i="13"/>
  <c r="T350" i="13"/>
  <c r="R350" i="13"/>
  <c r="P350" i="13"/>
  <c r="T349" i="13"/>
  <c r="R349" i="13"/>
  <c r="P349" i="13"/>
  <c r="T348" i="13"/>
  <c r="R348" i="13"/>
  <c r="P348" i="13"/>
  <c r="T347" i="13"/>
  <c r="R347" i="13"/>
  <c r="P347" i="13"/>
  <c r="T346" i="13"/>
  <c r="R346" i="13"/>
  <c r="P346" i="13"/>
  <c r="T345" i="13"/>
  <c r="R345" i="13"/>
  <c r="P345" i="13"/>
  <c r="T344" i="13"/>
  <c r="R344" i="13"/>
  <c r="P344" i="13"/>
  <c r="T343" i="13"/>
  <c r="R343" i="13"/>
  <c r="P343" i="13"/>
  <c r="T342" i="13"/>
  <c r="R342" i="13"/>
  <c r="P342" i="13"/>
  <c r="T341" i="13"/>
  <c r="R341" i="13"/>
  <c r="P341" i="13"/>
  <c r="T340" i="13"/>
  <c r="R340" i="13"/>
  <c r="P340" i="13"/>
  <c r="T339" i="13"/>
  <c r="R339" i="13"/>
  <c r="P339" i="13"/>
  <c r="T338" i="13"/>
  <c r="R338" i="13"/>
  <c r="P338" i="13"/>
  <c r="T337" i="13"/>
  <c r="R337" i="13"/>
  <c r="P337" i="13"/>
  <c r="T336" i="13"/>
  <c r="R336" i="13"/>
  <c r="P336" i="13"/>
  <c r="T335" i="13"/>
  <c r="R335" i="13"/>
  <c r="P335" i="13"/>
  <c r="T334" i="13"/>
  <c r="R334" i="13"/>
  <c r="P334" i="13"/>
  <c r="T333" i="13"/>
  <c r="R333" i="13"/>
  <c r="P333" i="13"/>
  <c r="T332" i="13"/>
  <c r="R332" i="13"/>
  <c r="P332" i="13"/>
  <c r="T331" i="13"/>
  <c r="R331" i="13"/>
  <c r="P331" i="13"/>
  <c r="T330" i="13"/>
  <c r="R330" i="13"/>
  <c r="P330" i="13"/>
  <c r="T329" i="13"/>
  <c r="R329" i="13"/>
  <c r="P329" i="13"/>
  <c r="T328" i="13"/>
  <c r="R328" i="13"/>
  <c r="P328" i="13"/>
  <c r="T327" i="13"/>
  <c r="R327" i="13"/>
  <c r="P327" i="13"/>
  <c r="T326" i="13"/>
  <c r="R326" i="13"/>
  <c r="P326" i="13"/>
  <c r="T325" i="13"/>
  <c r="R325" i="13"/>
  <c r="P325" i="13"/>
  <c r="T324" i="13"/>
  <c r="R324" i="13"/>
  <c r="P324" i="13"/>
  <c r="T323" i="13"/>
  <c r="R323" i="13"/>
  <c r="P323" i="13"/>
  <c r="T322" i="13"/>
  <c r="R322" i="13"/>
  <c r="P322" i="13"/>
  <c r="T321" i="13"/>
  <c r="R321" i="13"/>
  <c r="P321" i="13"/>
  <c r="T320" i="13"/>
  <c r="R320" i="13"/>
  <c r="P320" i="13"/>
  <c r="T319" i="13"/>
  <c r="R319" i="13"/>
  <c r="P319" i="13"/>
  <c r="T318" i="13"/>
  <c r="R318" i="13"/>
  <c r="P318" i="13"/>
  <c r="T317" i="13"/>
  <c r="R317" i="13"/>
  <c r="P317" i="13"/>
  <c r="T316" i="13"/>
  <c r="R316" i="13"/>
  <c r="P316" i="13"/>
  <c r="T315" i="13"/>
  <c r="R315" i="13"/>
  <c r="P315" i="13"/>
  <c r="T314" i="13"/>
  <c r="R314" i="13"/>
  <c r="P314" i="13"/>
  <c r="T313" i="13"/>
  <c r="R313" i="13"/>
  <c r="P313" i="13"/>
  <c r="T312" i="13"/>
  <c r="R312" i="13"/>
  <c r="P312" i="13"/>
  <c r="T311" i="13"/>
  <c r="R311" i="13"/>
  <c r="P311" i="13"/>
  <c r="T310" i="13"/>
  <c r="R310" i="13"/>
  <c r="P310" i="13"/>
  <c r="T309" i="13"/>
  <c r="R309" i="13"/>
  <c r="P309" i="13"/>
  <c r="T308" i="13"/>
  <c r="R308" i="13"/>
  <c r="P308" i="13"/>
  <c r="T307" i="13"/>
  <c r="R307" i="13"/>
  <c r="P307" i="13"/>
  <c r="T306" i="13"/>
  <c r="R306" i="13"/>
  <c r="P306" i="13"/>
  <c r="T305" i="13"/>
  <c r="R305" i="13"/>
  <c r="P305" i="13"/>
  <c r="T304" i="13"/>
  <c r="R304" i="13"/>
  <c r="P304" i="13"/>
  <c r="T303" i="13"/>
  <c r="R303" i="13"/>
  <c r="P303" i="13"/>
  <c r="T302" i="13"/>
  <c r="R302" i="13"/>
  <c r="P302" i="13"/>
  <c r="T301" i="13"/>
  <c r="R301" i="13"/>
  <c r="P301" i="13"/>
  <c r="T300" i="13"/>
  <c r="R300" i="13"/>
  <c r="P300" i="13"/>
  <c r="T299" i="13"/>
  <c r="R299" i="13"/>
  <c r="P299" i="13"/>
  <c r="T298" i="13"/>
  <c r="R298" i="13"/>
  <c r="P298" i="13"/>
  <c r="T297" i="13"/>
  <c r="R297" i="13"/>
  <c r="P297" i="13"/>
  <c r="T296" i="13"/>
  <c r="R296" i="13"/>
  <c r="P296" i="13"/>
  <c r="T295" i="13"/>
  <c r="R295" i="13"/>
  <c r="P295" i="13"/>
  <c r="T294" i="13"/>
  <c r="R294" i="13"/>
  <c r="P294" i="13"/>
  <c r="T293" i="13"/>
  <c r="R293" i="13"/>
  <c r="P293" i="13"/>
  <c r="T292" i="13"/>
  <c r="R292" i="13"/>
  <c r="P292" i="13"/>
  <c r="T291" i="13"/>
  <c r="R291" i="13"/>
  <c r="P291" i="13"/>
  <c r="T290" i="13"/>
  <c r="R290" i="13"/>
  <c r="P290" i="13"/>
  <c r="T289" i="13"/>
  <c r="R289" i="13"/>
  <c r="P289" i="13"/>
  <c r="T288" i="13"/>
  <c r="R288" i="13"/>
  <c r="P288" i="13"/>
  <c r="T287" i="13"/>
  <c r="R287" i="13"/>
  <c r="P287" i="13"/>
  <c r="T286" i="13"/>
  <c r="R286" i="13"/>
  <c r="P286" i="13"/>
  <c r="T285" i="13"/>
  <c r="R285" i="13"/>
  <c r="P285" i="13"/>
  <c r="T284" i="13"/>
  <c r="R284" i="13"/>
  <c r="P284" i="13"/>
  <c r="T283" i="13"/>
  <c r="R283" i="13"/>
  <c r="P283" i="13"/>
  <c r="T282" i="13"/>
  <c r="R282" i="13"/>
  <c r="P282" i="13"/>
  <c r="T281" i="13"/>
  <c r="R281" i="13"/>
  <c r="P281" i="13"/>
  <c r="T280" i="13"/>
  <c r="R280" i="13"/>
  <c r="P280" i="13"/>
  <c r="T279" i="13"/>
  <c r="R279" i="13"/>
  <c r="P279" i="13"/>
  <c r="T278" i="13"/>
  <c r="R278" i="13"/>
  <c r="P278" i="13"/>
  <c r="T277" i="13"/>
  <c r="R277" i="13"/>
  <c r="P277" i="13"/>
  <c r="T276" i="13"/>
  <c r="R276" i="13"/>
  <c r="P276" i="13"/>
  <c r="T275" i="13"/>
  <c r="R275" i="13"/>
  <c r="P275" i="13"/>
  <c r="T274" i="13"/>
  <c r="R274" i="13"/>
  <c r="P274" i="13"/>
  <c r="T273" i="13"/>
  <c r="R273" i="13"/>
  <c r="P273" i="13"/>
  <c r="T272" i="13"/>
  <c r="R272" i="13"/>
  <c r="P272" i="13"/>
  <c r="T271" i="13"/>
  <c r="R271" i="13"/>
  <c r="P271" i="13"/>
  <c r="T270" i="13"/>
  <c r="R270" i="13"/>
  <c r="P270" i="13"/>
  <c r="T269" i="13"/>
  <c r="R269" i="13"/>
  <c r="P269" i="13"/>
  <c r="T268" i="13"/>
  <c r="R268" i="13"/>
  <c r="P268" i="13"/>
  <c r="T267" i="13"/>
  <c r="R267" i="13"/>
  <c r="P267" i="13"/>
  <c r="T266" i="13"/>
  <c r="R266" i="13"/>
  <c r="P266" i="13"/>
  <c r="T265" i="13"/>
  <c r="R265" i="13"/>
  <c r="P265" i="13"/>
  <c r="T264" i="13"/>
  <c r="R264" i="13"/>
  <c r="P264" i="13"/>
  <c r="T263" i="13"/>
  <c r="R263" i="13"/>
  <c r="P263" i="13"/>
  <c r="T262" i="13"/>
  <c r="R262" i="13"/>
  <c r="P262" i="13"/>
  <c r="T261" i="13"/>
  <c r="R261" i="13"/>
  <c r="P261" i="13"/>
  <c r="T260" i="13"/>
  <c r="R260" i="13"/>
  <c r="P260" i="13"/>
  <c r="T259" i="13"/>
  <c r="R259" i="13"/>
  <c r="P259" i="13"/>
  <c r="T258" i="13"/>
  <c r="R258" i="13"/>
  <c r="P258" i="13"/>
  <c r="T257" i="13"/>
  <c r="R257" i="13"/>
  <c r="P257" i="13"/>
  <c r="T256" i="13"/>
  <c r="R256" i="13"/>
  <c r="P256" i="13"/>
  <c r="T255" i="13"/>
  <c r="R255" i="13"/>
  <c r="P255" i="13"/>
  <c r="T254" i="13"/>
  <c r="R254" i="13"/>
  <c r="P254" i="13"/>
  <c r="T253" i="13"/>
  <c r="R253" i="13"/>
  <c r="P253" i="13"/>
  <c r="T252" i="13"/>
  <c r="R252" i="13"/>
  <c r="P252" i="13"/>
  <c r="T251" i="13"/>
  <c r="R251" i="13"/>
  <c r="P251" i="13"/>
  <c r="T250" i="13"/>
  <c r="R250" i="13"/>
  <c r="P250" i="13"/>
  <c r="T249" i="13"/>
  <c r="R249" i="13"/>
  <c r="P249" i="13"/>
  <c r="T248" i="13"/>
  <c r="R248" i="13"/>
  <c r="P248" i="13"/>
  <c r="T247" i="13"/>
  <c r="R247" i="13"/>
  <c r="P247" i="13"/>
  <c r="T246" i="13"/>
  <c r="R246" i="13"/>
  <c r="P246" i="13"/>
  <c r="T245" i="13"/>
  <c r="R245" i="13"/>
  <c r="P245" i="13"/>
  <c r="T244" i="13"/>
  <c r="R244" i="13"/>
  <c r="P244" i="13"/>
  <c r="T243" i="13"/>
  <c r="R243" i="13"/>
  <c r="P243" i="13"/>
  <c r="T242" i="13"/>
  <c r="R242" i="13"/>
  <c r="P242" i="13"/>
  <c r="T241" i="13"/>
  <c r="R241" i="13"/>
  <c r="P241" i="13"/>
  <c r="T240" i="13"/>
  <c r="R240" i="13"/>
  <c r="P240" i="13"/>
  <c r="T239" i="13"/>
  <c r="R239" i="13"/>
  <c r="P239" i="13"/>
  <c r="T238" i="13"/>
  <c r="R238" i="13"/>
  <c r="P238" i="13"/>
  <c r="T237" i="13"/>
  <c r="R237" i="13"/>
  <c r="P237" i="13"/>
  <c r="T236" i="13"/>
  <c r="R236" i="13"/>
  <c r="P236" i="13"/>
  <c r="T235" i="13"/>
  <c r="R235" i="13"/>
  <c r="P235" i="13"/>
  <c r="T234" i="13"/>
  <c r="R234" i="13"/>
  <c r="P234" i="13"/>
  <c r="T233" i="13"/>
  <c r="R233" i="13"/>
  <c r="P233" i="13"/>
  <c r="T232" i="13"/>
  <c r="R232" i="13"/>
  <c r="P232" i="13"/>
  <c r="T231" i="13"/>
  <c r="R231" i="13"/>
  <c r="P231" i="13"/>
  <c r="T230" i="13"/>
  <c r="R230" i="13"/>
  <c r="P230" i="13"/>
  <c r="T229" i="13"/>
  <c r="R229" i="13"/>
  <c r="P229" i="13"/>
  <c r="T228" i="13"/>
  <c r="R228" i="13"/>
  <c r="P228" i="13"/>
  <c r="T227" i="13"/>
  <c r="R227" i="13"/>
  <c r="P227" i="13"/>
  <c r="T226" i="13"/>
  <c r="R226" i="13"/>
  <c r="P226" i="13"/>
  <c r="T225" i="13"/>
  <c r="R225" i="13"/>
  <c r="P225" i="13"/>
  <c r="T224" i="13"/>
  <c r="R224" i="13"/>
  <c r="P224" i="13"/>
  <c r="T223" i="13"/>
  <c r="R223" i="13"/>
  <c r="P223" i="13"/>
  <c r="T222" i="13"/>
  <c r="R222" i="13"/>
  <c r="P222" i="13"/>
  <c r="T221" i="13"/>
  <c r="R221" i="13"/>
  <c r="P221" i="13"/>
  <c r="T220" i="13"/>
  <c r="R220" i="13"/>
  <c r="P220" i="13"/>
  <c r="T219" i="13"/>
  <c r="R219" i="13"/>
  <c r="P219" i="13"/>
  <c r="T218" i="13"/>
  <c r="R218" i="13"/>
  <c r="P218" i="13"/>
  <c r="T217" i="13"/>
  <c r="R217" i="13"/>
  <c r="P217" i="13"/>
  <c r="T216" i="13"/>
  <c r="R216" i="13"/>
  <c r="P216" i="13"/>
  <c r="T215" i="13"/>
  <c r="R215" i="13"/>
  <c r="P215" i="13"/>
  <c r="T214" i="13"/>
  <c r="R214" i="13"/>
  <c r="P214" i="13"/>
  <c r="T213" i="13"/>
  <c r="R213" i="13"/>
  <c r="P213" i="13"/>
  <c r="T212" i="13"/>
  <c r="R212" i="13"/>
  <c r="P212" i="13"/>
  <c r="T211" i="13"/>
  <c r="R211" i="13"/>
  <c r="P211" i="13"/>
  <c r="T210" i="13"/>
  <c r="R210" i="13"/>
  <c r="P210" i="13"/>
  <c r="T209" i="13"/>
  <c r="R209" i="13"/>
  <c r="P209" i="13"/>
  <c r="T208" i="13"/>
  <c r="R208" i="13"/>
  <c r="P208" i="13"/>
  <c r="T207" i="13"/>
  <c r="R207" i="13"/>
  <c r="P207" i="13"/>
  <c r="T206" i="13"/>
  <c r="R206" i="13"/>
  <c r="P206" i="13"/>
  <c r="T205" i="13"/>
  <c r="R205" i="13"/>
  <c r="P205" i="13"/>
  <c r="T204" i="13"/>
  <c r="R204" i="13"/>
  <c r="P204" i="13"/>
  <c r="T203" i="13"/>
  <c r="R203" i="13"/>
  <c r="P203" i="13"/>
  <c r="T202" i="13"/>
  <c r="R202" i="13"/>
  <c r="P202" i="13"/>
  <c r="T201" i="13"/>
  <c r="R201" i="13"/>
  <c r="P201" i="13"/>
  <c r="T200" i="13"/>
  <c r="R200" i="13"/>
  <c r="P200" i="13"/>
  <c r="T199" i="13"/>
  <c r="R199" i="13"/>
  <c r="P199" i="13"/>
  <c r="T198" i="13"/>
  <c r="R198" i="13"/>
  <c r="P198" i="13"/>
  <c r="T197" i="13"/>
  <c r="R197" i="13"/>
  <c r="P197" i="13"/>
  <c r="T196" i="13"/>
  <c r="R196" i="13"/>
  <c r="P196" i="13"/>
  <c r="T195" i="13"/>
  <c r="R195" i="13"/>
  <c r="P195" i="13"/>
  <c r="T194" i="13"/>
  <c r="R194" i="13"/>
  <c r="P194" i="13"/>
  <c r="T193" i="13"/>
  <c r="R193" i="13"/>
  <c r="P193" i="13"/>
  <c r="T192" i="13"/>
  <c r="R192" i="13"/>
  <c r="P192" i="13"/>
  <c r="T191" i="13"/>
  <c r="R191" i="13"/>
  <c r="P191" i="13"/>
  <c r="T190" i="13"/>
  <c r="R190" i="13"/>
  <c r="P190" i="13"/>
  <c r="T189" i="13"/>
  <c r="R189" i="13"/>
  <c r="P189" i="13"/>
  <c r="T188" i="13"/>
  <c r="R188" i="13"/>
  <c r="P188" i="13"/>
  <c r="T187" i="13"/>
  <c r="R187" i="13"/>
  <c r="P187" i="13"/>
  <c r="T186" i="13"/>
  <c r="R186" i="13"/>
  <c r="P186" i="13"/>
  <c r="T185" i="13"/>
  <c r="R185" i="13"/>
  <c r="P185" i="13"/>
  <c r="T184" i="13"/>
  <c r="R184" i="13"/>
  <c r="P184" i="13"/>
  <c r="T183" i="13"/>
  <c r="R183" i="13"/>
  <c r="P183" i="13"/>
  <c r="T182" i="13"/>
  <c r="R182" i="13"/>
  <c r="P182" i="13"/>
  <c r="T181" i="13"/>
  <c r="R181" i="13"/>
  <c r="P181" i="13"/>
  <c r="T180" i="13"/>
  <c r="R180" i="13"/>
  <c r="P180" i="13"/>
  <c r="T179" i="13"/>
  <c r="R179" i="13"/>
  <c r="P179" i="13"/>
  <c r="T178" i="13"/>
  <c r="R178" i="13"/>
  <c r="P178" i="13"/>
  <c r="T177" i="13"/>
  <c r="R177" i="13"/>
  <c r="P177" i="13"/>
  <c r="T176" i="13"/>
  <c r="R176" i="13"/>
  <c r="P176" i="13"/>
  <c r="T175" i="13"/>
  <c r="R175" i="13"/>
  <c r="P175" i="13"/>
  <c r="T174" i="13"/>
  <c r="R174" i="13"/>
  <c r="P174" i="13"/>
  <c r="T173" i="13"/>
  <c r="R173" i="13"/>
  <c r="P173" i="13"/>
  <c r="T172" i="13"/>
  <c r="R172" i="13"/>
  <c r="P172" i="13"/>
  <c r="T171" i="13"/>
  <c r="R171" i="13"/>
  <c r="P171" i="13"/>
  <c r="T170" i="13"/>
  <c r="R170" i="13"/>
  <c r="P170" i="13"/>
  <c r="T169" i="13"/>
  <c r="R169" i="13"/>
  <c r="P169" i="13"/>
  <c r="T168" i="13"/>
  <c r="R168" i="13"/>
  <c r="P168" i="13"/>
  <c r="T167" i="13"/>
  <c r="R167" i="13"/>
  <c r="P167" i="13"/>
  <c r="T166" i="13"/>
  <c r="R166" i="13"/>
  <c r="P166" i="13"/>
  <c r="T165" i="13"/>
  <c r="R165" i="13"/>
  <c r="P165" i="13"/>
  <c r="T164" i="13"/>
  <c r="R164" i="13"/>
  <c r="P164" i="13"/>
  <c r="T163" i="13"/>
  <c r="R163" i="13"/>
  <c r="P163" i="13"/>
  <c r="T162" i="13"/>
  <c r="R162" i="13"/>
  <c r="P162" i="13"/>
  <c r="T161" i="13"/>
  <c r="R161" i="13"/>
  <c r="P161" i="13"/>
  <c r="T160" i="13"/>
  <c r="R160" i="13"/>
  <c r="P160" i="13"/>
  <c r="T159" i="13"/>
  <c r="R159" i="13"/>
  <c r="P159" i="13"/>
  <c r="T158" i="13"/>
  <c r="R158" i="13"/>
  <c r="P158" i="13"/>
  <c r="T157" i="13"/>
  <c r="R157" i="13"/>
  <c r="P157" i="13"/>
  <c r="T156" i="13"/>
  <c r="R156" i="13"/>
  <c r="P156" i="13"/>
  <c r="T155" i="13"/>
  <c r="R155" i="13"/>
  <c r="P155" i="13"/>
  <c r="T154" i="13"/>
  <c r="R154" i="13"/>
  <c r="P154" i="13"/>
  <c r="T153" i="13"/>
  <c r="R153" i="13"/>
  <c r="P153" i="13"/>
  <c r="T152" i="13"/>
  <c r="R152" i="13"/>
  <c r="P152" i="13"/>
  <c r="T151" i="13"/>
  <c r="R151" i="13"/>
  <c r="P151" i="13"/>
  <c r="T150" i="13"/>
  <c r="R150" i="13"/>
  <c r="P150" i="13"/>
  <c r="T149" i="13"/>
  <c r="R149" i="13"/>
  <c r="P149" i="13"/>
  <c r="T148" i="13"/>
  <c r="R148" i="13"/>
  <c r="P148" i="13"/>
  <c r="T147" i="13"/>
  <c r="R147" i="13"/>
  <c r="P147" i="13"/>
  <c r="T146" i="13"/>
  <c r="R146" i="13"/>
  <c r="P146" i="13"/>
  <c r="T145" i="13"/>
  <c r="R145" i="13"/>
  <c r="P145" i="13"/>
  <c r="T144" i="13"/>
  <c r="R144" i="13"/>
  <c r="P144" i="13"/>
  <c r="T143" i="13"/>
  <c r="R143" i="13"/>
  <c r="P143" i="13"/>
  <c r="T142" i="13"/>
  <c r="R142" i="13"/>
  <c r="P142" i="13"/>
  <c r="T141" i="13"/>
  <c r="R141" i="13"/>
  <c r="P141" i="13"/>
  <c r="T140" i="13"/>
  <c r="R140" i="13"/>
  <c r="P140" i="13"/>
  <c r="T139" i="13"/>
  <c r="R139" i="13"/>
  <c r="P139" i="13"/>
  <c r="T138" i="13"/>
  <c r="R138" i="13"/>
  <c r="P138" i="13"/>
  <c r="T137" i="13"/>
  <c r="R137" i="13"/>
  <c r="P137" i="13"/>
  <c r="T136" i="13"/>
  <c r="R136" i="13"/>
  <c r="P136" i="13"/>
  <c r="T135" i="13"/>
  <c r="R135" i="13"/>
  <c r="P135" i="13"/>
  <c r="T134" i="13"/>
  <c r="R134" i="13"/>
  <c r="P134" i="13"/>
  <c r="T133" i="13"/>
  <c r="R133" i="13"/>
  <c r="P133" i="13"/>
  <c r="T132" i="13"/>
  <c r="R132" i="13"/>
  <c r="P132" i="13"/>
  <c r="T131" i="13"/>
  <c r="R131" i="13"/>
  <c r="P131" i="13"/>
  <c r="T130" i="13"/>
  <c r="R130" i="13"/>
  <c r="P130" i="13"/>
  <c r="T129" i="13"/>
  <c r="R129" i="13"/>
  <c r="P129" i="13"/>
  <c r="T128" i="13"/>
  <c r="R128" i="13"/>
  <c r="P128" i="13"/>
  <c r="T127" i="13"/>
  <c r="R127" i="13"/>
  <c r="P127" i="13"/>
  <c r="T126" i="13"/>
  <c r="R126" i="13"/>
  <c r="P126" i="13"/>
  <c r="T125" i="13"/>
  <c r="R125" i="13"/>
  <c r="P125" i="13"/>
  <c r="T124" i="13"/>
  <c r="R124" i="13"/>
  <c r="P124" i="13"/>
  <c r="T123" i="13"/>
  <c r="R123" i="13"/>
  <c r="P123" i="13"/>
  <c r="T122" i="13"/>
  <c r="R122" i="13"/>
  <c r="P122" i="13"/>
  <c r="T121" i="13"/>
  <c r="R121" i="13"/>
  <c r="P121" i="13"/>
  <c r="T120" i="13"/>
  <c r="R120" i="13"/>
  <c r="P120" i="13"/>
  <c r="T119" i="13"/>
  <c r="R119" i="13"/>
  <c r="P119" i="13"/>
  <c r="T118" i="13"/>
  <c r="R118" i="13"/>
  <c r="P118" i="13"/>
  <c r="T117" i="13"/>
  <c r="R117" i="13"/>
  <c r="P117" i="13"/>
  <c r="T116" i="13"/>
  <c r="R116" i="13"/>
  <c r="P116" i="13"/>
  <c r="T115" i="13"/>
  <c r="R115" i="13"/>
  <c r="P115" i="13"/>
  <c r="T114" i="13"/>
  <c r="R114" i="13"/>
  <c r="P114" i="13"/>
  <c r="T113" i="13"/>
  <c r="R113" i="13"/>
  <c r="P113" i="13"/>
  <c r="T112" i="13"/>
  <c r="R112" i="13"/>
  <c r="P112" i="13"/>
  <c r="T111" i="13"/>
  <c r="R111" i="13"/>
  <c r="P111" i="13"/>
  <c r="T110" i="13"/>
  <c r="R110" i="13"/>
  <c r="P110" i="13"/>
  <c r="T109" i="13"/>
  <c r="R109" i="13"/>
  <c r="P109" i="13"/>
  <c r="T108" i="13"/>
  <c r="R108" i="13"/>
  <c r="P108" i="13"/>
  <c r="T107" i="13"/>
  <c r="R107" i="13"/>
  <c r="P107" i="13"/>
  <c r="T106" i="13"/>
  <c r="R106" i="13"/>
  <c r="P106" i="13"/>
  <c r="T105" i="13"/>
  <c r="R105" i="13"/>
  <c r="P105" i="13"/>
  <c r="T104" i="13"/>
  <c r="R104" i="13"/>
  <c r="P104" i="13"/>
  <c r="T103" i="13"/>
  <c r="R103" i="13"/>
  <c r="P103" i="13"/>
  <c r="T102" i="13"/>
  <c r="R102" i="13"/>
  <c r="P102" i="13"/>
  <c r="T101" i="13"/>
  <c r="R101" i="13"/>
  <c r="P101" i="13"/>
  <c r="T100" i="13"/>
  <c r="R100" i="13"/>
  <c r="P100" i="13"/>
  <c r="T99" i="13"/>
  <c r="R99" i="13"/>
  <c r="P99" i="13"/>
  <c r="T98" i="13"/>
  <c r="R98" i="13"/>
  <c r="P98" i="13"/>
  <c r="T97" i="13"/>
  <c r="R97" i="13"/>
  <c r="P97" i="13"/>
  <c r="T96" i="13"/>
  <c r="R96" i="13"/>
  <c r="P96" i="13"/>
  <c r="T95" i="13"/>
  <c r="R95" i="13"/>
  <c r="P95" i="13"/>
  <c r="T94" i="13"/>
  <c r="R94" i="13"/>
  <c r="P94" i="13"/>
  <c r="T93" i="13"/>
  <c r="R93" i="13"/>
  <c r="P93" i="13"/>
  <c r="T92" i="13"/>
  <c r="R92" i="13"/>
  <c r="P92" i="13"/>
  <c r="T91" i="13"/>
  <c r="R91" i="13"/>
  <c r="P91" i="13"/>
  <c r="T90" i="13"/>
  <c r="R90" i="13"/>
  <c r="P90" i="13"/>
  <c r="T89" i="13"/>
  <c r="R89" i="13"/>
  <c r="P89" i="13"/>
  <c r="T88" i="13"/>
  <c r="R88" i="13"/>
  <c r="P88" i="13"/>
  <c r="T87" i="13"/>
  <c r="R87" i="13"/>
  <c r="P87" i="13"/>
  <c r="T86" i="13"/>
  <c r="R86" i="13"/>
  <c r="P86" i="13"/>
  <c r="T85" i="13"/>
  <c r="R85" i="13"/>
  <c r="P85" i="13"/>
  <c r="T84" i="13"/>
  <c r="R84" i="13"/>
  <c r="P84" i="13"/>
  <c r="T83" i="13"/>
  <c r="R83" i="13"/>
  <c r="P83" i="13"/>
  <c r="T82" i="13"/>
  <c r="R82" i="13"/>
  <c r="P82" i="13"/>
  <c r="T81" i="13"/>
  <c r="R81" i="13"/>
  <c r="P81" i="13"/>
  <c r="T80" i="13"/>
  <c r="R80" i="13"/>
  <c r="P80" i="13"/>
  <c r="T79" i="13"/>
  <c r="R79" i="13"/>
  <c r="P79" i="13"/>
  <c r="T78" i="13"/>
  <c r="R78" i="13"/>
  <c r="P78" i="13"/>
  <c r="T77" i="13"/>
  <c r="R77" i="13"/>
  <c r="P77" i="13"/>
  <c r="T76" i="13"/>
  <c r="R76" i="13"/>
  <c r="P76" i="13"/>
  <c r="T75" i="13"/>
  <c r="R75" i="13"/>
  <c r="P75" i="13"/>
  <c r="T74" i="13"/>
  <c r="R74" i="13"/>
  <c r="P74" i="13"/>
  <c r="T73" i="13"/>
  <c r="R73" i="13"/>
  <c r="P73" i="13"/>
  <c r="T72" i="13"/>
  <c r="R72" i="13"/>
  <c r="P72" i="13"/>
  <c r="T71" i="13"/>
  <c r="R71" i="13"/>
  <c r="P71" i="13"/>
  <c r="T70" i="13"/>
  <c r="R70" i="13"/>
  <c r="P70" i="13"/>
  <c r="T69" i="13"/>
  <c r="R69" i="13"/>
  <c r="P69" i="13"/>
  <c r="T68" i="13"/>
  <c r="R68" i="13"/>
  <c r="P68" i="13"/>
  <c r="T67" i="13"/>
  <c r="R67" i="13"/>
  <c r="P67" i="13"/>
  <c r="T66" i="13"/>
  <c r="R66" i="13"/>
  <c r="P66" i="13"/>
  <c r="T65" i="13"/>
  <c r="R65" i="13"/>
  <c r="P65" i="13"/>
  <c r="T64" i="13"/>
  <c r="R64" i="13"/>
  <c r="P64" i="13"/>
  <c r="T63" i="13"/>
  <c r="R63" i="13"/>
  <c r="P63" i="13"/>
  <c r="T62" i="13"/>
  <c r="R62" i="13"/>
  <c r="P62" i="13"/>
  <c r="T61" i="13"/>
  <c r="R61" i="13"/>
  <c r="P61" i="13"/>
  <c r="T60" i="13"/>
  <c r="R60" i="13"/>
  <c r="P60" i="13"/>
  <c r="T59" i="13"/>
  <c r="R59" i="13"/>
  <c r="P59" i="13"/>
  <c r="T58" i="13"/>
  <c r="R58" i="13"/>
  <c r="P58" i="13"/>
  <c r="T57" i="13"/>
  <c r="R57" i="13"/>
  <c r="P57" i="13"/>
  <c r="T56" i="13"/>
  <c r="R56" i="13"/>
  <c r="P56" i="13"/>
  <c r="T55" i="13"/>
  <c r="R55" i="13"/>
  <c r="P55" i="13"/>
  <c r="T54" i="13"/>
  <c r="R54" i="13"/>
  <c r="P54" i="13"/>
  <c r="T53" i="13"/>
  <c r="R53" i="13"/>
  <c r="P53" i="13"/>
  <c r="T52" i="13"/>
  <c r="R52" i="13"/>
  <c r="P52" i="13"/>
  <c r="T51" i="13"/>
  <c r="R51" i="13"/>
  <c r="P51" i="13"/>
  <c r="T50" i="13"/>
  <c r="R50" i="13"/>
  <c r="P50" i="13"/>
  <c r="T49" i="13"/>
  <c r="R49" i="13"/>
  <c r="P49" i="13"/>
  <c r="T48" i="13"/>
  <c r="R48" i="13"/>
  <c r="P48" i="13"/>
  <c r="T47" i="13"/>
  <c r="R47" i="13"/>
  <c r="P47" i="13"/>
  <c r="T46" i="13"/>
  <c r="R46" i="13"/>
  <c r="P46" i="13"/>
  <c r="T45" i="13"/>
  <c r="R45" i="13"/>
  <c r="P45" i="13"/>
  <c r="T44" i="13"/>
  <c r="R44" i="13"/>
  <c r="P44" i="13"/>
  <c r="T43" i="13"/>
  <c r="R43" i="13"/>
  <c r="P43" i="13"/>
  <c r="T42" i="13"/>
  <c r="R42" i="13"/>
  <c r="P42" i="13"/>
  <c r="T41" i="13"/>
  <c r="R41" i="13"/>
  <c r="P41" i="13"/>
  <c r="T40" i="13"/>
  <c r="R40" i="13"/>
  <c r="P40" i="13"/>
  <c r="T39" i="13"/>
  <c r="R39" i="13"/>
  <c r="P39" i="13"/>
  <c r="T38" i="13"/>
  <c r="R38" i="13"/>
  <c r="P38" i="13"/>
  <c r="T37" i="13"/>
  <c r="R37" i="13"/>
  <c r="P37" i="13"/>
  <c r="T36" i="13"/>
  <c r="R36" i="13"/>
  <c r="P36" i="13"/>
  <c r="T35" i="13"/>
  <c r="R35" i="13"/>
  <c r="P35" i="13"/>
  <c r="T34" i="13"/>
  <c r="R34" i="13"/>
  <c r="P34" i="13"/>
  <c r="T33" i="13"/>
  <c r="R33" i="13"/>
  <c r="P33" i="13"/>
  <c r="T32" i="13"/>
  <c r="R32" i="13"/>
  <c r="P32" i="13"/>
  <c r="T31" i="13"/>
  <c r="R31" i="13"/>
  <c r="P31" i="13"/>
  <c r="T30" i="13"/>
  <c r="R30" i="13"/>
  <c r="P30" i="13"/>
  <c r="T29" i="13"/>
  <c r="R29" i="13"/>
  <c r="P29" i="13"/>
  <c r="T28" i="13"/>
  <c r="R28" i="13"/>
  <c r="P28" i="13"/>
  <c r="T27" i="13"/>
  <c r="R27" i="13"/>
  <c r="P27" i="13"/>
  <c r="T26" i="13"/>
  <c r="R26" i="13"/>
  <c r="P26" i="13"/>
  <c r="T25" i="13"/>
  <c r="R25" i="13"/>
  <c r="P25" i="13"/>
  <c r="T24" i="13"/>
  <c r="R24" i="13"/>
  <c r="P24" i="13"/>
  <c r="T23" i="13"/>
  <c r="R23" i="13"/>
  <c r="P23" i="13"/>
  <c r="T22" i="13"/>
  <c r="R22" i="13"/>
  <c r="P22" i="13"/>
  <c r="T21" i="13"/>
  <c r="R21" i="13"/>
  <c r="P21" i="13"/>
  <c r="T20" i="13"/>
  <c r="R20" i="13"/>
  <c r="P20" i="13"/>
  <c r="T19" i="13"/>
  <c r="R19" i="13"/>
  <c r="P19" i="13"/>
  <c r="T18" i="13"/>
  <c r="R18" i="13"/>
  <c r="P18" i="13"/>
  <c r="T17" i="13"/>
  <c r="R17" i="13"/>
  <c r="P17" i="13"/>
  <c r="T16" i="13"/>
  <c r="R16" i="13"/>
  <c r="P16" i="13"/>
  <c r="T15" i="13"/>
  <c r="R15" i="13"/>
  <c r="P15" i="13"/>
  <c r="T14" i="13"/>
  <c r="R14" i="13"/>
  <c r="P14" i="13"/>
  <c r="T13" i="13"/>
  <c r="R13" i="13"/>
  <c r="P13" i="13"/>
  <c r="T12" i="13"/>
  <c r="R12" i="13"/>
  <c r="P12" i="13"/>
  <c r="T11" i="13"/>
  <c r="R11" i="13"/>
  <c r="P11" i="13"/>
  <c r="T10" i="13"/>
  <c r="R10" i="13"/>
  <c r="P10" i="13"/>
  <c r="T9" i="13"/>
  <c r="R9" i="13"/>
  <c r="P9" i="13"/>
  <c r="T8" i="13"/>
  <c r="R8" i="13"/>
  <c r="P8" i="13"/>
  <c r="T7" i="13"/>
  <c r="R7" i="13"/>
  <c r="P7" i="13"/>
  <c r="T6" i="13"/>
  <c r="R6" i="13"/>
  <c r="P6" i="13"/>
  <c r="T5" i="13"/>
  <c r="R5" i="13"/>
  <c r="P5" i="13"/>
  <c r="T4" i="13"/>
  <c r="R4" i="13"/>
  <c r="P4" i="13"/>
  <c r="S218" i="3" l="1"/>
  <c r="Q218" i="3"/>
  <c r="O218" i="3"/>
  <c r="M218" i="3"/>
  <c r="K218" i="3"/>
  <c r="I218" i="3"/>
  <c r="G218" i="3"/>
  <c r="E218" i="3"/>
  <c r="C218" i="3"/>
  <c r="S217" i="3"/>
  <c r="Q217" i="3"/>
  <c r="O217" i="3"/>
  <c r="M217" i="3"/>
  <c r="K217" i="3"/>
  <c r="I217" i="3"/>
  <c r="G217" i="3"/>
  <c r="E217" i="3"/>
  <c r="C217" i="3"/>
  <c r="S216" i="3"/>
  <c r="Q216" i="3"/>
  <c r="O216" i="3"/>
  <c r="M216" i="3"/>
  <c r="K216" i="3"/>
  <c r="I216" i="3"/>
  <c r="G216" i="3"/>
  <c r="E216" i="3"/>
  <c r="C216" i="3"/>
  <c r="S215" i="3"/>
  <c r="Q215" i="3"/>
  <c r="O215" i="3"/>
  <c r="M215" i="3"/>
  <c r="K215" i="3"/>
  <c r="I215" i="3"/>
  <c r="G215" i="3"/>
  <c r="E215" i="3"/>
  <c r="C215" i="3"/>
  <c r="S214" i="3"/>
  <c r="Q214" i="3"/>
  <c r="O214" i="3"/>
  <c r="M214" i="3"/>
  <c r="K214" i="3"/>
  <c r="I214" i="3"/>
  <c r="G214" i="3"/>
  <c r="E214" i="3"/>
  <c r="C214" i="3"/>
  <c r="S213" i="3"/>
  <c r="Q213" i="3"/>
  <c r="O213" i="3"/>
  <c r="M213" i="3"/>
  <c r="K213" i="3"/>
  <c r="I213" i="3"/>
  <c r="G213" i="3"/>
  <c r="E213" i="3"/>
  <c r="C213" i="3"/>
  <c r="S212" i="3"/>
  <c r="Q212" i="3"/>
  <c r="O212" i="3"/>
  <c r="M212" i="3"/>
  <c r="K212" i="3"/>
  <c r="I212" i="3"/>
  <c r="G212" i="3"/>
  <c r="E212" i="3"/>
  <c r="C212" i="3"/>
  <c r="S211" i="3"/>
  <c r="Q211" i="3"/>
  <c r="O211" i="3"/>
  <c r="M211" i="3"/>
  <c r="K211" i="3"/>
  <c r="I211" i="3"/>
  <c r="G211" i="3"/>
  <c r="E211" i="3"/>
  <c r="C211" i="3"/>
  <c r="S210" i="3"/>
  <c r="Q210" i="3"/>
  <c r="O210" i="3"/>
  <c r="M210" i="3"/>
  <c r="K210" i="3"/>
  <c r="I210" i="3"/>
  <c r="G210" i="3"/>
  <c r="E210" i="3"/>
  <c r="C210" i="3"/>
  <c r="S209" i="3"/>
  <c r="Q209" i="3"/>
  <c r="O209" i="3"/>
  <c r="M209" i="3"/>
  <c r="K209" i="3"/>
  <c r="I209" i="3"/>
  <c r="G209" i="3"/>
  <c r="E209" i="3"/>
  <c r="C209" i="3"/>
  <c r="S208" i="3"/>
  <c r="Q208" i="3"/>
  <c r="O208" i="3"/>
  <c r="M208" i="3"/>
  <c r="K208" i="3"/>
  <c r="I208" i="3"/>
  <c r="G208" i="3"/>
  <c r="E208" i="3"/>
  <c r="C208" i="3"/>
  <c r="S207" i="3"/>
  <c r="Q207" i="3"/>
  <c r="O207" i="3"/>
  <c r="M207" i="3"/>
  <c r="K207" i="3"/>
  <c r="I207" i="3"/>
  <c r="G207" i="3"/>
  <c r="E207" i="3"/>
  <c r="C207" i="3"/>
  <c r="S206" i="3"/>
  <c r="Q206" i="3"/>
  <c r="O206" i="3"/>
  <c r="M206" i="3"/>
  <c r="K206" i="3"/>
  <c r="I206" i="3"/>
  <c r="G206" i="3"/>
  <c r="E206" i="3"/>
  <c r="C206" i="3"/>
  <c r="S205" i="3"/>
  <c r="Q205" i="3"/>
  <c r="O205" i="3"/>
  <c r="M205" i="3"/>
  <c r="K205" i="3"/>
  <c r="I205" i="3"/>
  <c r="G205" i="3"/>
  <c r="E205" i="3"/>
  <c r="C205" i="3"/>
  <c r="S204" i="3"/>
  <c r="Q204" i="3"/>
  <c r="O204" i="3"/>
  <c r="M204" i="3"/>
  <c r="K204" i="3"/>
  <c r="I204" i="3"/>
  <c r="G204" i="3"/>
  <c r="E204" i="3"/>
  <c r="C204" i="3"/>
  <c r="S203" i="3"/>
  <c r="Q203" i="3"/>
  <c r="O203" i="3"/>
  <c r="M203" i="3"/>
  <c r="K203" i="3"/>
  <c r="I203" i="3"/>
  <c r="G203" i="3"/>
  <c r="E203" i="3"/>
  <c r="C203" i="3"/>
  <c r="O194" i="3"/>
  <c r="N194" i="3"/>
  <c r="M194" i="3"/>
  <c r="K194" i="3"/>
  <c r="O193" i="3"/>
  <c r="N193" i="3"/>
  <c r="M193" i="3"/>
  <c r="K193" i="3"/>
  <c r="O192" i="3"/>
  <c r="N192" i="3"/>
  <c r="M192" i="3"/>
  <c r="K192" i="3"/>
  <c r="O191" i="3"/>
  <c r="N191" i="3"/>
  <c r="M191" i="3"/>
  <c r="K191" i="3"/>
  <c r="O190" i="3"/>
  <c r="N190" i="3"/>
  <c r="M190" i="3"/>
  <c r="K190" i="3"/>
  <c r="O189" i="3"/>
  <c r="N189" i="3"/>
  <c r="M189" i="3"/>
  <c r="K189" i="3"/>
  <c r="O188" i="3"/>
  <c r="N188" i="3"/>
  <c r="M188" i="3"/>
  <c r="K188" i="3"/>
  <c r="O187" i="3"/>
  <c r="N187" i="3"/>
  <c r="M187" i="3"/>
  <c r="K187" i="3"/>
  <c r="O186" i="3"/>
  <c r="N186" i="3"/>
  <c r="M186" i="3"/>
  <c r="K186" i="3"/>
  <c r="O185" i="3"/>
  <c r="N185" i="3"/>
  <c r="M185" i="3"/>
  <c r="K185" i="3"/>
  <c r="O184" i="3"/>
  <c r="N184" i="3"/>
  <c r="M184" i="3"/>
  <c r="K184" i="3"/>
  <c r="O183" i="3"/>
  <c r="N183" i="3"/>
  <c r="M183" i="3"/>
  <c r="K183" i="3"/>
  <c r="O182" i="3"/>
  <c r="N182" i="3"/>
  <c r="M182" i="3"/>
  <c r="K182" i="3"/>
  <c r="O181" i="3"/>
  <c r="N181" i="3"/>
  <c r="M181" i="3"/>
  <c r="K181" i="3"/>
  <c r="O180" i="3"/>
  <c r="N180" i="3"/>
  <c r="M180" i="3"/>
  <c r="K180" i="3"/>
  <c r="O179" i="3"/>
  <c r="N179" i="3"/>
  <c r="M179" i="3"/>
  <c r="K179" i="3"/>
  <c r="O178" i="3"/>
  <c r="N178" i="3"/>
  <c r="M178" i="3"/>
  <c r="K178" i="3"/>
  <c r="O177" i="3"/>
  <c r="N177" i="3"/>
  <c r="M177" i="3"/>
  <c r="K177" i="3"/>
  <c r="O176" i="3"/>
  <c r="N176" i="3"/>
  <c r="M176" i="3"/>
  <c r="K176" i="3"/>
  <c r="O175" i="3"/>
  <c r="N175" i="3"/>
  <c r="M175" i="3"/>
  <c r="K175" i="3"/>
  <c r="O174" i="3"/>
  <c r="N174" i="3"/>
  <c r="M174" i="3"/>
  <c r="K174" i="3"/>
  <c r="O173" i="3"/>
  <c r="N173" i="3"/>
  <c r="M173" i="3"/>
  <c r="K173" i="3"/>
  <c r="O172" i="3"/>
  <c r="N172" i="3"/>
  <c r="M172" i="3"/>
  <c r="K172" i="3"/>
  <c r="O171" i="3"/>
  <c r="N171" i="3"/>
  <c r="M171" i="3"/>
  <c r="K171" i="3"/>
  <c r="O170" i="3"/>
  <c r="N170" i="3"/>
  <c r="M170" i="3"/>
  <c r="K170" i="3"/>
  <c r="O169" i="3"/>
  <c r="N169" i="3"/>
  <c r="M169" i="3"/>
  <c r="K169" i="3"/>
  <c r="O168" i="3"/>
  <c r="N168" i="3"/>
  <c r="M168" i="3"/>
  <c r="K168" i="3"/>
  <c r="O167" i="3"/>
  <c r="N167" i="3"/>
  <c r="M167" i="3"/>
  <c r="K167" i="3"/>
  <c r="O166" i="3"/>
  <c r="N166" i="3"/>
  <c r="M166" i="3"/>
  <c r="K166" i="3"/>
  <c r="O165" i="3"/>
  <c r="N165" i="3"/>
  <c r="M165" i="3"/>
  <c r="K165" i="3"/>
  <c r="O164" i="3"/>
  <c r="N164" i="3"/>
  <c r="M164" i="3"/>
  <c r="K164" i="3"/>
  <c r="O163" i="3"/>
  <c r="N163" i="3"/>
  <c r="M163" i="3"/>
  <c r="K163" i="3"/>
  <c r="O162" i="3"/>
  <c r="N162" i="3"/>
  <c r="M162" i="3"/>
  <c r="K162" i="3"/>
  <c r="O161" i="3"/>
  <c r="N161" i="3"/>
  <c r="M161" i="3"/>
  <c r="K161" i="3"/>
  <c r="O160" i="3"/>
  <c r="N160" i="3"/>
  <c r="M160" i="3"/>
  <c r="K160" i="3"/>
  <c r="O159" i="3"/>
  <c r="N159" i="3"/>
  <c r="M159" i="3"/>
  <c r="K159" i="3"/>
  <c r="O158" i="3"/>
  <c r="N158" i="3"/>
  <c r="M158" i="3"/>
  <c r="K158" i="3"/>
  <c r="O157" i="3"/>
  <c r="N157" i="3"/>
  <c r="M157" i="3"/>
  <c r="K157" i="3"/>
  <c r="O156" i="3"/>
  <c r="N156" i="3"/>
  <c r="M156" i="3"/>
  <c r="K156" i="3"/>
  <c r="O155" i="3"/>
  <c r="N155" i="3"/>
  <c r="M155" i="3"/>
  <c r="K155" i="3"/>
  <c r="O154" i="3"/>
  <c r="N154" i="3"/>
  <c r="M154" i="3"/>
  <c r="K154" i="3"/>
  <c r="O153" i="3"/>
  <c r="N153" i="3"/>
  <c r="M153" i="3"/>
  <c r="K153" i="3"/>
  <c r="O152" i="3"/>
  <c r="N152" i="3"/>
  <c r="M152" i="3"/>
  <c r="K152" i="3"/>
  <c r="O151" i="3"/>
  <c r="N151" i="3"/>
  <c r="M151" i="3"/>
  <c r="K151" i="3"/>
  <c r="O150" i="3"/>
  <c r="N150" i="3"/>
  <c r="M150" i="3"/>
  <c r="K150" i="3"/>
  <c r="O149" i="3"/>
  <c r="N149" i="3"/>
  <c r="M149" i="3"/>
  <c r="K149" i="3"/>
  <c r="O148" i="3"/>
  <c r="N148" i="3"/>
  <c r="M148" i="3"/>
  <c r="K148" i="3"/>
  <c r="O147" i="3"/>
  <c r="N147" i="3"/>
  <c r="M147" i="3"/>
  <c r="K147" i="3"/>
  <c r="O146" i="3"/>
  <c r="N146" i="3"/>
  <c r="M146" i="3"/>
  <c r="K146" i="3"/>
  <c r="O145" i="3"/>
  <c r="N145" i="3"/>
  <c r="M145" i="3"/>
  <c r="K145" i="3"/>
  <c r="O144" i="3"/>
  <c r="N144" i="3"/>
  <c r="M144" i="3"/>
  <c r="K144" i="3"/>
  <c r="O143" i="3"/>
  <c r="N143" i="3"/>
  <c r="M143" i="3"/>
  <c r="K143" i="3"/>
  <c r="O142" i="3"/>
  <c r="N142" i="3"/>
  <c r="M142" i="3"/>
  <c r="K142" i="3"/>
  <c r="O141" i="3"/>
  <c r="N141" i="3"/>
  <c r="M141" i="3"/>
  <c r="K141" i="3"/>
  <c r="O140" i="3"/>
  <c r="N140" i="3"/>
  <c r="M140" i="3"/>
  <c r="K140" i="3"/>
  <c r="O139" i="3"/>
  <c r="N139" i="3"/>
  <c r="M139" i="3"/>
  <c r="K139" i="3"/>
  <c r="O138" i="3"/>
  <c r="N138" i="3"/>
  <c r="M138" i="3"/>
  <c r="K138" i="3"/>
  <c r="O137" i="3"/>
  <c r="N137" i="3"/>
  <c r="M137" i="3"/>
  <c r="K137" i="3"/>
  <c r="O136" i="3"/>
  <c r="N136" i="3"/>
  <c r="M136" i="3"/>
  <c r="K136" i="3"/>
  <c r="O135" i="3"/>
  <c r="N135" i="3"/>
  <c r="M135" i="3"/>
  <c r="K135" i="3"/>
  <c r="O134" i="3"/>
  <c r="N134" i="3"/>
  <c r="M134" i="3"/>
  <c r="K134" i="3"/>
  <c r="C134" i="3"/>
  <c r="C146" i="3" s="1"/>
  <c r="C158" i="3" s="1"/>
  <c r="C170" i="3" s="1"/>
  <c r="C182" i="3" s="1"/>
  <c r="C194" i="3" s="1"/>
  <c r="O133" i="3"/>
  <c r="N133" i="3"/>
  <c r="M133" i="3"/>
  <c r="K133" i="3"/>
  <c r="C133" i="3"/>
  <c r="C145" i="3" s="1"/>
  <c r="C157" i="3" s="1"/>
  <c r="C169" i="3" s="1"/>
  <c r="C181" i="3" s="1"/>
  <c r="C193" i="3" s="1"/>
  <c r="O132" i="3"/>
  <c r="N132" i="3"/>
  <c r="M132" i="3"/>
  <c r="K132" i="3"/>
  <c r="C132" i="3"/>
  <c r="C144" i="3" s="1"/>
  <c r="C156" i="3" s="1"/>
  <c r="C168" i="3" s="1"/>
  <c r="C180" i="3" s="1"/>
  <c r="C192" i="3" s="1"/>
  <c r="O131" i="3"/>
  <c r="N131" i="3"/>
  <c r="M131" i="3"/>
  <c r="K131" i="3"/>
  <c r="C131" i="3"/>
  <c r="C143" i="3" s="1"/>
  <c r="C155" i="3" s="1"/>
  <c r="C167" i="3" s="1"/>
  <c r="C179" i="3" s="1"/>
  <c r="C191" i="3" s="1"/>
  <c r="O130" i="3"/>
  <c r="N130" i="3"/>
  <c r="M130" i="3"/>
  <c r="K130" i="3"/>
  <c r="C130" i="3"/>
  <c r="C142" i="3" s="1"/>
  <c r="C154" i="3" s="1"/>
  <c r="C166" i="3" s="1"/>
  <c r="C178" i="3" s="1"/>
  <c r="C190" i="3" s="1"/>
  <c r="O129" i="3"/>
  <c r="N129" i="3"/>
  <c r="M129" i="3"/>
  <c r="K129" i="3"/>
  <c r="C129" i="3"/>
  <c r="C141" i="3" s="1"/>
  <c r="C153" i="3" s="1"/>
  <c r="C165" i="3" s="1"/>
  <c r="C177" i="3" s="1"/>
  <c r="C189" i="3" s="1"/>
  <c r="O128" i="3"/>
  <c r="N128" i="3"/>
  <c r="M128" i="3"/>
  <c r="K128" i="3"/>
  <c r="C128" i="3"/>
  <c r="C140" i="3" s="1"/>
  <c r="C152" i="3" s="1"/>
  <c r="C164" i="3" s="1"/>
  <c r="C176" i="3" s="1"/>
  <c r="C188" i="3" s="1"/>
  <c r="O127" i="3"/>
  <c r="N127" i="3"/>
  <c r="M127" i="3"/>
  <c r="K127" i="3"/>
  <c r="C127" i="3"/>
  <c r="C139" i="3" s="1"/>
  <c r="C151" i="3" s="1"/>
  <c r="C163" i="3" s="1"/>
  <c r="C175" i="3" s="1"/>
  <c r="C187" i="3" s="1"/>
  <c r="O126" i="3"/>
  <c r="N126" i="3"/>
  <c r="M126" i="3"/>
  <c r="K126" i="3"/>
  <c r="C126" i="3"/>
  <c r="C138" i="3" s="1"/>
  <c r="C150" i="3" s="1"/>
  <c r="C162" i="3" s="1"/>
  <c r="C174" i="3" s="1"/>
  <c r="C186" i="3" s="1"/>
  <c r="O125" i="3"/>
  <c r="N125" i="3"/>
  <c r="M125" i="3"/>
  <c r="K125" i="3"/>
  <c r="C125" i="3"/>
  <c r="C137" i="3" s="1"/>
  <c r="C149" i="3" s="1"/>
  <c r="C161" i="3" s="1"/>
  <c r="C173" i="3" s="1"/>
  <c r="C185" i="3" s="1"/>
  <c r="O124" i="3"/>
  <c r="N124" i="3"/>
  <c r="M124" i="3"/>
  <c r="K124" i="3"/>
  <c r="C124" i="3"/>
  <c r="C136" i="3" s="1"/>
  <c r="C148" i="3" s="1"/>
  <c r="C160" i="3" s="1"/>
  <c r="C172" i="3" s="1"/>
  <c r="C184" i="3" s="1"/>
  <c r="O123" i="3"/>
  <c r="N123" i="3"/>
  <c r="M123" i="3"/>
  <c r="K123" i="3"/>
  <c r="C123" i="3"/>
  <c r="C135" i="3" s="1"/>
  <c r="C147" i="3" s="1"/>
  <c r="C159" i="3" s="1"/>
  <c r="C171" i="3" s="1"/>
  <c r="C183" i="3" s="1"/>
  <c r="O122" i="3"/>
  <c r="B122" i="3" s="1"/>
  <c r="N122" i="3"/>
  <c r="M122" i="3"/>
  <c r="K122" i="3"/>
  <c r="O121" i="3"/>
  <c r="B121" i="3" s="1"/>
  <c r="N121" i="3"/>
  <c r="M121" i="3"/>
  <c r="K121" i="3"/>
  <c r="O120" i="3"/>
  <c r="B120" i="3" s="1"/>
  <c r="N120" i="3"/>
  <c r="M120" i="3"/>
  <c r="K120" i="3"/>
  <c r="O119" i="3"/>
  <c r="B119" i="3" s="1"/>
  <c r="N119" i="3"/>
  <c r="M119" i="3"/>
  <c r="K119" i="3"/>
  <c r="O118" i="3"/>
  <c r="B118" i="3" s="1"/>
  <c r="N118" i="3"/>
  <c r="M118" i="3"/>
  <c r="K118" i="3"/>
  <c r="O117" i="3"/>
  <c r="B117" i="3" s="1"/>
  <c r="N117" i="3"/>
  <c r="M117" i="3"/>
  <c r="K117" i="3"/>
  <c r="O116" i="3"/>
  <c r="B116" i="3" s="1"/>
  <c r="N116" i="3"/>
  <c r="M116" i="3"/>
  <c r="K116" i="3"/>
  <c r="O115" i="3"/>
  <c r="B115" i="3" s="1"/>
  <c r="N115" i="3"/>
  <c r="M115" i="3"/>
  <c r="K115" i="3"/>
  <c r="O114" i="3"/>
  <c r="B114" i="3" s="1"/>
  <c r="N114" i="3"/>
  <c r="M114" i="3"/>
  <c r="K114" i="3"/>
  <c r="O113" i="3"/>
  <c r="B113" i="3" s="1"/>
  <c r="N113" i="3"/>
  <c r="M113" i="3"/>
  <c r="K113" i="3"/>
  <c r="O112" i="3"/>
  <c r="B112" i="3" s="1"/>
  <c r="N112" i="3"/>
  <c r="M112" i="3"/>
  <c r="K112" i="3"/>
  <c r="O111" i="3"/>
  <c r="B111" i="3" s="1"/>
  <c r="N111" i="3"/>
  <c r="M111" i="3"/>
  <c r="K111" i="3"/>
  <c r="O110" i="3"/>
  <c r="B110" i="3" s="1"/>
  <c r="N110" i="3"/>
  <c r="M110" i="3"/>
  <c r="K110" i="3"/>
  <c r="O109" i="3"/>
  <c r="B109" i="3" s="1"/>
  <c r="N109" i="3"/>
  <c r="M109" i="3"/>
  <c r="K109" i="3"/>
  <c r="O108" i="3"/>
  <c r="B108" i="3" s="1"/>
  <c r="N108" i="3"/>
  <c r="M108" i="3"/>
  <c r="K108" i="3"/>
  <c r="O107" i="3"/>
  <c r="B107" i="3" s="1"/>
  <c r="N107" i="3"/>
  <c r="M107" i="3"/>
  <c r="K107" i="3"/>
  <c r="O106" i="3"/>
  <c r="B106" i="3" s="1"/>
  <c r="N106" i="3"/>
  <c r="M106" i="3"/>
  <c r="K106" i="3"/>
  <c r="O105" i="3"/>
  <c r="B105" i="3" s="1"/>
  <c r="N105" i="3"/>
  <c r="M105" i="3"/>
  <c r="K105" i="3"/>
  <c r="O104" i="3"/>
  <c r="B104" i="3" s="1"/>
  <c r="N104" i="3"/>
  <c r="M104" i="3"/>
  <c r="K104" i="3"/>
  <c r="O103" i="3"/>
  <c r="B103" i="3" s="1"/>
  <c r="N103" i="3"/>
  <c r="M103" i="3"/>
  <c r="K103" i="3"/>
  <c r="O102" i="3"/>
  <c r="B102" i="3" s="1"/>
  <c r="N102" i="3"/>
  <c r="M102" i="3"/>
  <c r="K102" i="3"/>
  <c r="O101" i="3"/>
  <c r="B101" i="3" s="1"/>
  <c r="N101" i="3"/>
  <c r="M101" i="3"/>
  <c r="K101" i="3"/>
  <c r="O100" i="3"/>
  <c r="B100" i="3" s="1"/>
  <c r="N100" i="3"/>
  <c r="M100" i="3"/>
  <c r="K100" i="3"/>
  <c r="O99" i="3"/>
  <c r="B99" i="3" s="1"/>
  <c r="N99" i="3"/>
  <c r="M99" i="3"/>
  <c r="K99" i="3"/>
  <c r="O98" i="3"/>
  <c r="B98" i="3" s="1"/>
  <c r="N98" i="3"/>
  <c r="M98" i="3"/>
  <c r="K98" i="3"/>
  <c r="O97" i="3"/>
  <c r="B97" i="3" s="1"/>
  <c r="N97" i="3"/>
  <c r="M97" i="3"/>
  <c r="K97" i="3"/>
  <c r="O96" i="3"/>
  <c r="B96" i="3" s="1"/>
  <c r="N96" i="3"/>
  <c r="M96" i="3"/>
  <c r="K96" i="3"/>
  <c r="O95" i="3"/>
  <c r="B95" i="3" s="1"/>
  <c r="N95" i="3"/>
  <c r="M95" i="3"/>
  <c r="K95" i="3"/>
  <c r="O94" i="3"/>
  <c r="B94" i="3" s="1"/>
  <c r="N94" i="3"/>
  <c r="M94" i="3"/>
  <c r="K94" i="3"/>
  <c r="O93" i="3"/>
  <c r="B93" i="3" s="1"/>
  <c r="N93" i="3"/>
  <c r="M93" i="3"/>
  <c r="K93" i="3"/>
  <c r="O92" i="3"/>
  <c r="B92" i="3" s="1"/>
  <c r="N92" i="3"/>
  <c r="M92" i="3"/>
  <c r="K92" i="3"/>
  <c r="O91" i="3"/>
  <c r="B91" i="3" s="1"/>
  <c r="N91" i="3"/>
  <c r="M91" i="3"/>
  <c r="K91" i="3"/>
  <c r="O90" i="3"/>
  <c r="B90" i="3" s="1"/>
  <c r="N90" i="3"/>
  <c r="M90" i="3"/>
  <c r="K90" i="3"/>
  <c r="O89" i="3"/>
  <c r="B89" i="3" s="1"/>
  <c r="N89" i="3"/>
  <c r="M89" i="3"/>
  <c r="K89" i="3"/>
  <c r="O88" i="3"/>
  <c r="B88" i="3" s="1"/>
  <c r="N88" i="3"/>
  <c r="M88" i="3"/>
  <c r="K88" i="3"/>
  <c r="O87" i="3"/>
  <c r="B87" i="3" s="1"/>
  <c r="N87" i="3"/>
  <c r="M87" i="3"/>
  <c r="K87" i="3"/>
  <c r="O86" i="3"/>
  <c r="B86" i="3" s="1"/>
  <c r="N86" i="3"/>
  <c r="M86" i="3"/>
  <c r="K86" i="3"/>
  <c r="O85" i="3"/>
  <c r="B85" i="3" s="1"/>
  <c r="N85" i="3"/>
  <c r="M85" i="3"/>
  <c r="K85" i="3"/>
  <c r="O84" i="3"/>
  <c r="B84" i="3" s="1"/>
  <c r="N84" i="3"/>
  <c r="M84" i="3"/>
  <c r="K84" i="3"/>
  <c r="O83" i="3"/>
  <c r="B83" i="3" s="1"/>
  <c r="N83" i="3"/>
  <c r="M83" i="3"/>
  <c r="K83" i="3"/>
  <c r="O82" i="3"/>
  <c r="B82" i="3" s="1"/>
  <c r="N82" i="3"/>
  <c r="M82" i="3"/>
  <c r="K82" i="3"/>
  <c r="O81" i="3"/>
  <c r="B81" i="3" s="1"/>
  <c r="N81" i="3"/>
  <c r="M81" i="3"/>
  <c r="K81" i="3"/>
  <c r="O80" i="3"/>
  <c r="B80" i="3" s="1"/>
  <c r="N80" i="3"/>
  <c r="M80" i="3"/>
  <c r="K80" i="3"/>
  <c r="O79" i="3"/>
  <c r="B79" i="3" s="1"/>
  <c r="N79" i="3"/>
  <c r="M79" i="3"/>
  <c r="K79" i="3"/>
  <c r="O78" i="3"/>
  <c r="B78" i="3" s="1"/>
  <c r="N78" i="3"/>
  <c r="M78" i="3"/>
  <c r="K78" i="3"/>
  <c r="O77" i="3"/>
  <c r="B77" i="3" s="1"/>
  <c r="N77" i="3"/>
  <c r="M77" i="3"/>
  <c r="K77" i="3"/>
  <c r="O76" i="3"/>
  <c r="B76" i="3" s="1"/>
  <c r="N76" i="3"/>
  <c r="M76" i="3"/>
  <c r="K76" i="3"/>
  <c r="O75" i="3"/>
  <c r="B75" i="3" s="1"/>
  <c r="N75" i="3"/>
  <c r="M75" i="3"/>
  <c r="K75" i="3"/>
  <c r="O74" i="3"/>
  <c r="B74" i="3" s="1"/>
  <c r="N74" i="3"/>
  <c r="M74" i="3"/>
  <c r="K74" i="3"/>
  <c r="O73" i="3"/>
  <c r="B73" i="3" s="1"/>
  <c r="N73" i="3"/>
  <c r="M73" i="3"/>
  <c r="K73" i="3"/>
  <c r="O72" i="3"/>
  <c r="B72" i="3" s="1"/>
  <c r="N72" i="3"/>
  <c r="M72" i="3"/>
  <c r="K72" i="3"/>
  <c r="O71" i="3"/>
  <c r="B71" i="3" s="1"/>
  <c r="N71" i="3"/>
  <c r="M71" i="3"/>
  <c r="K71" i="3"/>
  <c r="O70" i="3"/>
  <c r="B70" i="3" s="1"/>
  <c r="N70" i="3"/>
  <c r="M70" i="3"/>
  <c r="K70" i="3"/>
  <c r="O69" i="3"/>
  <c r="B69" i="3" s="1"/>
  <c r="N69" i="3"/>
  <c r="M69" i="3"/>
  <c r="K69" i="3"/>
  <c r="O68" i="3"/>
  <c r="B68" i="3" s="1"/>
  <c r="N68" i="3"/>
  <c r="M68" i="3"/>
  <c r="K68" i="3"/>
  <c r="O67" i="3"/>
  <c r="B67" i="3" s="1"/>
  <c r="N67" i="3"/>
  <c r="M67" i="3"/>
  <c r="K67" i="3"/>
  <c r="O66" i="3"/>
  <c r="B66" i="3" s="1"/>
  <c r="N66" i="3"/>
  <c r="M66" i="3"/>
  <c r="K66" i="3"/>
  <c r="O65" i="3"/>
  <c r="B65" i="3" s="1"/>
  <c r="N65" i="3"/>
  <c r="M65" i="3"/>
  <c r="K65" i="3"/>
  <c r="O64" i="3"/>
  <c r="B64" i="3" s="1"/>
  <c r="N64" i="3"/>
  <c r="M64" i="3"/>
  <c r="K64" i="3"/>
  <c r="O63" i="3"/>
  <c r="B63" i="3" s="1"/>
  <c r="N63" i="3"/>
  <c r="M63" i="3"/>
  <c r="K63" i="3"/>
  <c r="O62" i="3"/>
  <c r="B62" i="3" s="1"/>
  <c r="N62" i="3"/>
  <c r="M62" i="3"/>
  <c r="K62" i="3"/>
  <c r="O61" i="3"/>
  <c r="B61" i="3" s="1"/>
  <c r="N61" i="3"/>
  <c r="M61" i="3"/>
  <c r="K61" i="3"/>
  <c r="O60" i="3"/>
  <c r="B60" i="3" s="1"/>
  <c r="N60" i="3"/>
  <c r="M60" i="3"/>
  <c r="K60" i="3"/>
  <c r="O59" i="3"/>
  <c r="B59" i="3" s="1"/>
  <c r="N59" i="3"/>
  <c r="M59" i="3"/>
  <c r="K59" i="3"/>
  <c r="O58" i="3"/>
  <c r="B58" i="3" s="1"/>
  <c r="N58" i="3"/>
  <c r="M58" i="3"/>
  <c r="K58" i="3"/>
  <c r="O57" i="3"/>
  <c r="B57" i="3" s="1"/>
  <c r="N57" i="3"/>
  <c r="M57" i="3"/>
  <c r="K57" i="3"/>
  <c r="O56" i="3"/>
  <c r="B56" i="3" s="1"/>
  <c r="N56" i="3"/>
  <c r="M56" i="3"/>
  <c r="K56" i="3"/>
  <c r="O55" i="3"/>
  <c r="B55" i="3" s="1"/>
  <c r="N55" i="3"/>
  <c r="M55" i="3"/>
  <c r="K55" i="3"/>
  <c r="O54" i="3"/>
  <c r="B54" i="3" s="1"/>
  <c r="N54" i="3"/>
  <c r="M54" i="3"/>
  <c r="K54" i="3"/>
  <c r="O53" i="3"/>
  <c r="B53" i="3" s="1"/>
  <c r="N53" i="3"/>
  <c r="M53" i="3"/>
  <c r="K53" i="3"/>
  <c r="O52" i="3"/>
  <c r="B52" i="3" s="1"/>
  <c r="N52" i="3"/>
  <c r="M52" i="3"/>
  <c r="K52" i="3"/>
  <c r="O51" i="3"/>
  <c r="B51" i="3" s="1"/>
  <c r="N51" i="3"/>
  <c r="M51" i="3"/>
  <c r="K51" i="3"/>
  <c r="O50" i="3"/>
  <c r="B50" i="3" s="1"/>
  <c r="N50" i="3"/>
  <c r="M50" i="3"/>
  <c r="K50" i="3"/>
  <c r="O49" i="3"/>
  <c r="B49" i="3" s="1"/>
  <c r="N49" i="3"/>
  <c r="M49" i="3"/>
  <c r="K49" i="3"/>
  <c r="O48" i="3"/>
  <c r="B48" i="3" s="1"/>
  <c r="N48" i="3"/>
  <c r="M48" i="3"/>
  <c r="K48" i="3"/>
  <c r="O47" i="3"/>
  <c r="B47" i="3" s="1"/>
  <c r="N47" i="3"/>
  <c r="M47" i="3"/>
  <c r="K47" i="3"/>
  <c r="O46" i="3"/>
  <c r="B46" i="3" s="1"/>
  <c r="N46" i="3"/>
  <c r="M46" i="3"/>
  <c r="K46" i="3"/>
  <c r="O45" i="3"/>
  <c r="B45" i="3" s="1"/>
  <c r="N45" i="3"/>
  <c r="M45" i="3"/>
  <c r="K45" i="3"/>
  <c r="O44" i="3"/>
  <c r="B44" i="3" s="1"/>
  <c r="N44" i="3"/>
  <c r="M44" i="3"/>
  <c r="K44" i="3"/>
  <c r="O43" i="3"/>
  <c r="B43" i="3" s="1"/>
  <c r="N43" i="3"/>
  <c r="M43" i="3"/>
  <c r="K43" i="3"/>
  <c r="O42" i="3"/>
  <c r="B42" i="3" s="1"/>
  <c r="N42" i="3"/>
  <c r="M42" i="3"/>
  <c r="K42" i="3"/>
  <c r="O41" i="3"/>
  <c r="B41" i="3" s="1"/>
  <c r="N41" i="3"/>
  <c r="M41" i="3"/>
  <c r="K41" i="3"/>
  <c r="O40" i="3"/>
  <c r="B40" i="3" s="1"/>
  <c r="N40" i="3"/>
  <c r="M40" i="3"/>
  <c r="K40" i="3"/>
  <c r="O39" i="3"/>
  <c r="B39" i="3" s="1"/>
  <c r="N39" i="3"/>
  <c r="M39" i="3"/>
  <c r="K39" i="3"/>
  <c r="O38" i="3"/>
  <c r="B38" i="3" s="1"/>
  <c r="N38" i="3"/>
  <c r="M38" i="3"/>
  <c r="K38" i="3"/>
  <c r="O37" i="3"/>
  <c r="B37" i="3" s="1"/>
  <c r="N37" i="3"/>
  <c r="M37" i="3"/>
  <c r="K37" i="3"/>
  <c r="O36" i="3"/>
  <c r="B36" i="3" s="1"/>
  <c r="N36" i="3"/>
  <c r="M36" i="3"/>
  <c r="K36" i="3"/>
  <c r="O35" i="3"/>
  <c r="B35" i="3" s="1"/>
  <c r="N35" i="3"/>
  <c r="M35" i="3"/>
  <c r="K35" i="3"/>
  <c r="O34" i="3"/>
  <c r="B34" i="3" s="1"/>
  <c r="N34" i="3"/>
  <c r="M34" i="3"/>
  <c r="K34" i="3"/>
  <c r="O33" i="3"/>
  <c r="B33" i="3" s="1"/>
  <c r="N33" i="3"/>
  <c r="M33" i="3"/>
  <c r="K33" i="3"/>
  <c r="O32" i="3"/>
  <c r="B32" i="3" s="1"/>
  <c r="N32" i="3"/>
  <c r="M32" i="3"/>
  <c r="K32" i="3"/>
  <c r="O31" i="3"/>
  <c r="B31" i="3" s="1"/>
  <c r="N31" i="3"/>
  <c r="M31" i="3"/>
  <c r="K31" i="3"/>
  <c r="O30" i="3"/>
  <c r="B30" i="3" s="1"/>
  <c r="N30" i="3"/>
  <c r="M30" i="3"/>
  <c r="K30" i="3"/>
  <c r="O29" i="3"/>
  <c r="B29" i="3" s="1"/>
  <c r="N29" i="3"/>
  <c r="M29" i="3"/>
  <c r="K29" i="3"/>
  <c r="O28" i="3"/>
  <c r="B28" i="3" s="1"/>
  <c r="N28" i="3"/>
  <c r="M28" i="3"/>
  <c r="K28" i="3"/>
  <c r="O27" i="3"/>
  <c r="B27" i="3" s="1"/>
  <c r="N27" i="3"/>
  <c r="M27" i="3"/>
  <c r="K27" i="3"/>
  <c r="O26" i="3"/>
  <c r="N26" i="3"/>
  <c r="M26" i="3"/>
  <c r="K26" i="3"/>
  <c r="G26" i="3"/>
  <c r="G38" i="3" s="1"/>
  <c r="G50" i="3" s="1"/>
  <c r="G62" i="3" s="1"/>
  <c r="G74" i="3" s="1"/>
  <c r="G86" i="3" s="1"/>
  <c r="G98" i="3" s="1"/>
  <c r="G110" i="3" s="1"/>
  <c r="G122" i="3" s="1"/>
  <c r="G134" i="3" s="1"/>
  <c r="G146" i="3" s="1"/>
  <c r="G158" i="3" s="1"/>
  <c r="G170" i="3" s="1"/>
  <c r="G182" i="3" s="1"/>
  <c r="G194" i="3" s="1"/>
  <c r="O25" i="3"/>
  <c r="N25" i="3"/>
  <c r="M25" i="3"/>
  <c r="K25" i="3"/>
  <c r="G25" i="3"/>
  <c r="G37" i="3" s="1"/>
  <c r="G49" i="3" s="1"/>
  <c r="G61" i="3" s="1"/>
  <c r="G73" i="3" s="1"/>
  <c r="G85" i="3" s="1"/>
  <c r="G97" i="3" s="1"/>
  <c r="G109" i="3" s="1"/>
  <c r="G121" i="3" s="1"/>
  <c r="G133" i="3" s="1"/>
  <c r="G145" i="3" s="1"/>
  <c r="G157" i="3" s="1"/>
  <c r="G169" i="3" s="1"/>
  <c r="G181" i="3" s="1"/>
  <c r="G193" i="3" s="1"/>
  <c r="O24" i="3"/>
  <c r="N24" i="3"/>
  <c r="M24" i="3"/>
  <c r="K24" i="3"/>
  <c r="G24" i="3"/>
  <c r="G36" i="3" s="1"/>
  <c r="G48" i="3" s="1"/>
  <c r="G60" i="3" s="1"/>
  <c r="G72" i="3" s="1"/>
  <c r="G84" i="3" s="1"/>
  <c r="G96" i="3" s="1"/>
  <c r="G108" i="3" s="1"/>
  <c r="G120" i="3" s="1"/>
  <c r="G132" i="3" s="1"/>
  <c r="G144" i="3" s="1"/>
  <c r="G156" i="3" s="1"/>
  <c r="G168" i="3" s="1"/>
  <c r="G180" i="3" s="1"/>
  <c r="G192" i="3" s="1"/>
  <c r="O23" i="3"/>
  <c r="N23" i="3"/>
  <c r="M23" i="3"/>
  <c r="K23" i="3"/>
  <c r="G23" i="3"/>
  <c r="G35" i="3" s="1"/>
  <c r="G47" i="3" s="1"/>
  <c r="G59" i="3" s="1"/>
  <c r="G71" i="3" s="1"/>
  <c r="G83" i="3" s="1"/>
  <c r="G95" i="3" s="1"/>
  <c r="G107" i="3" s="1"/>
  <c r="G119" i="3" s="1"/>
  <c r="G131" i="3" s="1"/>
  <c r="G143" i="3" s="1"/>
  <c r="G155" i="3" s="1"/>
  <c r="G167" i="3" s="1"/>
  <c r="G179" i="3" s="1"/>
  <c r="G191" i="3" s="1"/>
  <c r="O22" i="3"/>
  <c r="N22" i="3"/>
  <c r="M22" i="3"/>
  <c r="K22" i="3"/>
  <c r="G22" i="3"/>
  <c r="G34" i="3" s="1"/>
  <c r="G46" i="3" s="1"/>
  <c r="G58" i="3" s="1"/>
  <c r="G70" i="3" s="1"/>
  <c r="G82" i="3" s="1"/>
  <c r="G94" i="3" s="1"/>
  <c r="G106" i="3" s="1"/>
  <c r="G118" i="3" s="1"/>
  <c r="G130" i="3" s="1"/>
  <c r="G142" i="3" s="1"/>
  <c r="G154" i="3" s="1"/>
  <c r="G166" i="3" s="1"/>
  <c r="G178" i="3" s="1"/>
  <c r="G190" i="3" s="1"/>
  <c r="O21" i="3"/>
  <c r="N21" i="3"/>
  <c r="M21" i="3"/>
  <c r="K21" i="3"/>
  <c r="G21" i="3"/>
  <c r="G33" i="3" s="1"/>
  <c r="G45" i="3" s="1"/>
  <c r="G57" i="3" s="1"/>
  <c r="G69" i="3" s="1"/>
  <c r="G81" i="3" s="1"/>
  <c r="G93" i="3" s="1"/>
  <c r="G105" i="3" s="1"/>
  <c r="G117" i="3" s="1"/>
  <c r="G129" i="3" s="1"/>
  <c r="G141" i="3" s="1"/>
  <c r="G153" i="3" s="1"/>
  <c r="G165" i="3" s="1"/>
  <c r="G177" i="3" s="1"/>
  <c r="G189" i="3" s="1"/>
  <c r="O20" i="3"/>
  <c r="N20" i="3"/>
  <c r="M20" i="3"/>
  <c r="K20" i="3"/>
  <c r="G20" i="3"/>
  <c r="G32" i="3" s="1"/>
  <c r="G44" i="3" s="1"/>
  <c r="G56" i="3" s="1"/>
  <c r="G68" i="3" s="1"/>
  <c r="G80" i="3" s="1"/>
  <c r="G92" i="3" s="1"/>
  <c r="G104" i="3" s="1"/>
  <c r="G116" i="3" s="1"/>
  <c r="G128" i="3" s="1"/>
  <c r="G140" i="3" s="1"/>
  <c r="G152" i="3" s="1"/>
  <c r="G164" i="3" s="1"/>
  <c r="G176" i="3" s="1"/>
  <c r="G188" i="3" s="1"/>
  <c r="O19" i="3"/>
  <c r="N19" i="3"/>
  <c r="M19" i="3"/>
  <c r="K19" i="3"/>
  <c r="G19" i="3"/>
  <c r="G31" i="3" s="1"/>
  <c r="G43" i="3" s="1"/>
  <c r="G55" i="3" s="1"/>
  <c r="G67" i="3" s="1"/>
  <c r="G79" i="3" s="1"/>
  <c r="G91" i="3" s="1"/>
  <c r="G103" i="3" s="1"/>
  <c r="G115" i="3" s="1"/>
  <c r="G127" i="3" s="1"/>
  <c r="G139" i="3" s="1"/>
  <c r="G151" i="3" s="1"/>
  <c r="G163" i="3" s="1"/>
  <c r="G175" i="3" s="1"/>
  <c r="G187" i="3" s="1"/>
  <c r="O18" i="3"/>
  <c r="N18" i="3"/>
  <c r="M18" i="3"/>
  <c r="K18" i="3"/>
  <c r="G18" i="3"/>
  <c r="G30" i="3" s="1"/>
  <c r="G42" i="3" s="1"/>
  <c r="G54" i="3" s="1"/>
  <c r="G66" i="3" s="1"/>
  <c r="G78" i="3" s="1"/>
  <c r="G90" i="3" s="1"/>
  <c r="G102" i="3" s="1"/>
  <c r="G114" i="3" s="1"/>
  <c r="G126" i="3" s="1"/>
  <c r="G138" i="3" s="1"/>
  <c r="G150" i="3" s="1"/>
  <c r="G162" i="3" s="1"/>
  <c r="G174" i="3" s="1"/>
  <c r="G186" i="3" s="1"/>
  <c r="O17" i="3"/>
  <c r="N17" i="3"/>
  <c r="M17" i="3"/>
  <c r="K17" i="3"/>
  <c r="G17" i="3"/>
  <c r="G29" i="3" s="1"/>
  <c r="G41" i="3" s="1"/>
  <c r="G53" i="3" s="1"/>
  <c r="G65" i="3" s="1"/>
  <c r="G77" i="3" s="1"/>
  <c r="G89" i="3" s="1"/>
  <c r="G101" i="3" s="1"/>
  <c r="G113" i="3" s="1"/>
  <c r="G125" i="3" s="1"/>
  <c r="G137" i="3" s="1"/>
  <c r="G149" i="3" s="1"/>
  <c r="G161" i="3" s="1"/>
  <c r="G173" i="3" s="1"/>
  <c r="G185" i="3" s="1"/>
  <c r="O16" i="3"/>
  <c r="N16" i="3"/>
  <c r="M16" i="3"/>
  <c r="K16" i="3"/>
  <c r="G16" i="3"/>
  <c r="G28" i="3" s="1"/>
  <c r="G40" i="3" s="1"/>
  <c r="G52" i="3" s="1"/>
  <c r="G64" i="3" s="1"/>
  <c r="G76" i="3" s="1"/>
  <c r="G88" i="3" s="1"/>
  <c r="G100" i="3" s="1"/>
  <c r="G112" i="3" s="1"/>
  <c r="G124" i="3" s="1"/>
  <c r="G136" i="3" s="1"/>
  <c r="G148" i="3" s="1"/>
  <c r="G160" i="3" s="1"/>
  <c r="G172" i="3" s="1"/>
  <c r="G184" i="3" s="1"/>
  <c r="O15" i="3"/>
  <c r="N15" i="3"/>
  <c r="M15" i="3"/>
  <c r="K15" i="3"/>
  <c r="G15" i="3"/>
  <c r="G27" i="3" s="1"/>
  <c r="G39" i="3" s="1"/>
  <c r="G51" i="3" s="1"/>
  <c r="G63" i="3" s="1"/>
  <c r="G75" i="3" s="1"/>
  <c r="G87" i="3" s="1"/>
  <c r="G99" i="3" s="1"/>
  <c r="G111" i="3" s="1"/>
  <c r="G123" i="3" s="1"/>
  <c r="G135" i="3" s="1"/>
  <c r="G147" i="3" s="1"/>
  <c r="G159" i="3" s="1"/>
  <c r="G171" i="3" s="1"/>
  <c r="G183" i="3" s="1"/>
  <c r="O14" i="3"/>
  <c r="B14" i="3" s="1"/>
  <c r="N14" i="3"/>
  <c r="M14" i="3"/>
  <c r="K14" i="3"/>
  <c r="O13" i="3"/>
  <c r="B13" i="3" s="1"/>
  <c r="N13" i="3"/>
  <c r="M13" i="3"/>
  <c r="K13" i="3"/>
  <c r="O12" i="3"/>
  <c r="B12" i="3" s="1"/>
  <c r="N12" i="3"/>
  <c r="M12" i="3"/>
  <c r="K12" i="3"/>
  <c r="O11" i="3"/>
  <c r="B11" i="3" s="1"/>
  <c r="N11" i="3"/>
  <c r="M11" i="3"/>
  <c r="K11" i="3"/>
  <c r="O10" i="3"/>
  <c r="B10" i="3" s="1"/>
  <c r="N10" i="3"/>
  <c r="M10" i="3"/>
  <c r="K10" i="3"/>
  <c r="O9" i="3"/>
  <c r="B9" i="3" s="1"/>
  <c r="N9" i="3"/>
  <c r="M9" i="3"/>
  <c r="K9" i="3"/>
  <c r="O8" i="3"/>
  <c r="B8" i="3" s="1"/>
  <c r="N8" i="3"/>
  <c r="M8" i="3"/>
  <c r="K8" i="3"/>
  <c r="O7" i="3"/>
  <c r="B7" i="3" s="1"/>
  <c r="N7" i="3"/>
  <c r="M7" i="3"/>
  <c r="K7" i="3"/>
  <c r="O6" i="3"/>
  <c r="B6" i="3" s="1"/>
  <c r="N6" i="3"/>
  <c r="M6" i="3"/>
  <c r="K6" i="3"/>
  <c r="O5" i="3"/>
  <c r="B5" i="3" s="1"/>
  <c r="N5" i="3"/>
  <c r="M5" i="3"/>
  <c r="K5" i="3"/>
  <c r="O4" i="3"/>
  <c r="B4" i="3" s="1"/>
  <c r="N4" i="3"/>
  <c r="M4" i="3"/>
  <c r="K4" i="3"/>
  <c r="O3" i="3"/>
  <c r="B3" i="3" s="1"/>
  <c r="N3" i="3"/>
  <c r="M3" i="3"/>
  <c r="K3" i="3"/>
  <c r="E2" i="3"/>
  <c r="F2" i="3" s="1"/>
  <c r="B2" i="3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S203" i="1"/>
  <c r="Q203" i="1"/>
  <c r="O203" i="1"/>
  <c r="M203" i="1"/>
  <c r="K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I203" i="1"/>
  <c r="G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03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3" i="1"/>
  <c r="F4" i="1"/>
  <c r="F5" i="1"/>
  <c r="F6" i="1"/>
  <c r="F7" i="1"/>
  <c r="F8" i="1"/>
  <c r="F9" i="1"/>
  <c r="F10" i="1"/>
  <c r="F11" i="1"/>
  <c r="F12" i="1"/>
  <c r="F13" i="1"/>
  <c r="F14" i="1"/>
  <c r="F3" i="1"/>
  <c r="B124" i="3" l="1"/>
  <c r="B19" i="3"/>
  <c r="B131" i="3"/>
  <c r="B134" i="3"/>
  <c r="B133" i="3"/>
  <c r="B21" i="3"/>
  <c r="B123" i="3"/>
  <c r="B15" i="3"/>
  <c r="B126" i="3"/>
  <c r="B125" i="3"/>
  <c r="B129" i="3"/>
  <c r="B132" i="3"/>
  <c r="B127" i="3"/>
  <c r="B145" i="3"/>
  <c r="B23" i="3"/>
  <c r="B137" i="3"/>
  <c r="B17" i="3"/>
  <c r="B26" i="3"/>
  <c r="B24" i="3"/>
  <c r="B22" i="3"/>
  <c r="B18" i="3"/>
  <c r="B16" i="3"/>
  <c r="B20" i="3"/>
  <c r="B25" i="3"/>
  <c r="B146" i="3"/>
  <c r="B142" i="3"/>
  <c r="B157" i="3"/>
  <c r="B139" i="3"/>
  <c r="B140" i="3"/>
  <c r="B138" i="3"/>
  <c r="B149" i="3"/>
  <c r="B143" i="3"/>
  <c r="B141" i="3"/>
  <c r="B135" i="3"/>
  <c r="B151" i="3"/>
  <c r="B156" i="3"/>
  <c r="B148" i="3"/>
  <c r="B128" i="3"/>
  <c r="B136" i="3"/>
  <c r="B144" i="3"/>
  <c r="B130" i="3"/>
  <c r="B163" i="3" l="1"/>
  <c r="B158" i="3"/>
  <c r="B153" i="3"/>
  <c r="B147" i="3"/>
  <c r="B155" i="3"/>
  <c r="B161" i="3"/>
  <c r="B169" i="3"/>
  <c r="B150" i="3"/>
  <c r="B160" i="3"/>
  <c r="B152" i="3"/>
  <c r="B154" i="3"/>
  <c r="B168" i="3"/>
  <c r="B162" i="3" l="1"/>
  <c r="B193" i="3"/>
  <c r="B181" i="3"/>
  <c r="B185" i="3"/>
  <c r="B173" i="3"/>
  <c r="B167" i="3"/>
  <c r="B180" i="3"/>
  <c r="B192" i="3"/>
  <c r="B159" i="3"/>
  <c r="B165" i="3"/>
  <c r="B166" i="3"/>
  <c r="B170" i="3"/>
  <c r="B164" i="3"/>
  <c r="B175" i="3"/>
  <c r="B187" i="3"/>
  <c r="B172" i="3"/>
  <c r="B184" i="3"/>
  <c r="B190" i="3" l="1"/>
  <c r="B178" i="3"/>
  <c r="B188" i="3"/>
  <c r="B176" i="3"/>
  <c r="B183" i="3"/>
  <c r="B171" i="3"/>
  <c r="B194" i="3"/>
  <c r="B182" i="3"/>
  <c r="B174" i="3"/>
  <c r="B186" i="3"/>
  <c r="B177" i="3"/>
  <c r="B189" i="3"/>
  <c r="B191" i="3"/>
  <c r="B179" i="3"/>
  <c r="E2" i="1"/>
  <c r="F2" i="1" s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K15" i="1"/>
  <c r="K16" i="1"/>
  <c r="K17" i="1"/>
  <c r="K18" i="1"/>
  <c r="K19" i="1"/>
  <c r="K20" i="1"/>
  <c r="K21" i="1"/>
  <c r="K22" i="1"/>
  <c r="K23" i="1"/>
  <c r="K24" i="1"/>
  <c r="K25" i="1"/>
  <c r="K26" i="1"/>
  <c r="G16" i="1"/>
  <c r="G28" i="1" s="1"/>
  <c r="G40" i="1" s="1"/>
  <c r="G52" i="1" s="1"/>
  <c r="G64" i="1" s="1"/>
  <c r="G76" i="1" s="1"/>
  <c r="G88" i="1" s="1"/>
  <c r="G100" i="1" s="1"/>
  <c r="G112" i="1" s="1"/>
  <c r="G124" i="1" s="1"/>
  <c r="G136" i="1" s="1"/>
  <c r="G148" i="1" s="1"/>
  <c r="G160" i="1" s="1"/>
  <c r="G172" i="1" s="1"/>
  <c r="G184" i="1" s="1"/>
  <c r="G17" i="1"/>
  <c r="G29" i="1" s="1"/>
  <c r="G41" i="1" s="1"/>
  <c r="G53" i="1" s="1"/>
  <c r="G65" i="1" s="1"/>
  <c r="G77" i="1" s="1"/>
  <c r="G89" i="1" s="1"/>
  <c r="G101" i="1" s="1"/>
  <c r="G113" i="1" s="1"/>
  <c r="G125" i="1" s="1"/>
  <c r="G137" i="1" s="1"/>
  <c r="G149" i="1" s="1"/>
  <c r="G161" i="1" s="1"/>
  <c r="G173" i="1" s="1"/>
  <c r="G185" i="1" s="1"/>
  <c r="G18" i="1"/>
  <c r="G30" i="1" s="1"/>
  <c r="G42" i="1" s="1"/>
  <c r="G54" i="1" s="1"/>
  <c r="G66" i="1" s="1"/>
  <c r="G78" i="1" s="1"/>
  <c r="G90" i="1" s="1"/>
  <c r="G102" i="1" s="1"/>
  <c r="G114" i="1" s="1"/>
  <c r="G126" i="1" s="1"/>
  <c r="G138" i="1" s="1"/>
  <c r="G150" i="1" s="1"/>
  <c r="G162" i="1" s="1"/>
  <c r="G174" i="1" s="1"/>
  <c r="G186" i="1" s="1"/>
  <c r="G19" i="1"/>
  <c r="G31" i="1" s="1"/>
  <c r="G43" i="1" s="1"/>
  <c r="G55" i="1" s="1"/>
  <c r="G67" i="1" s="1"/>
  <c r="G79" i="1" s="1"/>
  <c r="G91" i="1" s="1"/>
  <c r="G103" i="1" s="1"/>
  <c r="G115" i="1" s="1"/>
  <c r="G127" i="1" s="1"/>
  <c r="G139" i="1" s="1"/>
  <c r="G151" i="1" s="1"/>
  <c r="G163" i="1" s="1"/>
  <c r="G175" i="1" s="1"/>
  <c r="G187" i="1" s="1"/>
  <c r="G20" i="1"/>
  <c r="G32" i="1" s="1"/>
  <c r="G44" i="1" s="1"/>
  <c r="G56" i="1" s="1"/>
  <c r="G68" i="1" s="1"/>
  <c r="G80" i="1" s="1"/>
  <c r="G92" i="1" s="1"/>
  <c r="G104" i="1" s="1"/>
  <c r="G116" i="1" s="1"/>
  <c r="G128" i="1" s="1"/>
  <c r="G140" i="1" s="1"/>
  <c r="G152" i="1" s="1"/>
  <c r="G164" i="1" s="1"/>
  <c r="G176" i="1" s="1"/>
  <c r="G188" i="1" s="1"/>
  <c r="G22" i="1"/>
  <c r="G23" i="1"/>
  <c r="G35" i="1" s="1"/>
  <c r="G47" i="1" s="1"/>
  <c r="G59" i="1" s="1"/>
  <c r="G71" i="1" s="1"/>
  <c r="G83" i="1" s="1"/>
  <c r="G95" i="1" s="1"/>
  <c r="G107" i="1" s="1"/>
  <c r="G119" i="1" s="1"/>
  <c r="G131" i="1" s="1"/>
  <c r="G143" i="1" s="1"/>
  <c r="G155" i="1" s="1"/>
  <c r="G167" i="1" s="1"/>
  <c r="G179" i="1" s="1"/>
  <c r="G191" i="1" s="1"/>
  <c r="G24" i="1"/>
  <c r="G36" i="1" s="1"/>
  <c r="G48" i="1" s="1"/>
  <c r="G60" i="1" s="1"/>
  <c r="G72" i="1" s="1"/>
  <c r="G84" i="1" s="1"/>
  <c r="G96" i="1" s="1"/>
  <c r="G108" i="1" s="1"/>
  <c r="G120" i="1" s="1"/>
  <c r="G132" i="1" s="1"/>
  <c r="G144" i="1" s="1"/>
  <c r="G156" i="1" s="1"/>
  <c r="G168" i="1" s="1"/>
  <c r="G180" i="1" s="1"/>
  <c r="G192" i="1" s="1"/>
  <c r="G25" i="1"/>
  <c r="G37" i="1" s="1"/>
  <c r="G49" i="1" s="1"/>
  <c r="G61" i="1" s="1"/>
  <c r="G73" i="1" s="1"/>
  <c r="G85" i="1" s="1"/>
  <c r="G97" i="1" s="1"/>
  <c r="G109" i="1" s="1"/>
  <c r="G121" i="1" s="1"/>
  <c r="G133" i="1" s="1"/>
  <c r="G145" i="1" s="1"/>
  <c r="G157" i="1" s="1"/>
  <c r="G169" i="1" s="1"/>
  <c r="G181" i="1" s="1"/>
  <c r="G193" i="1" s="1"/>
  <c r="G26" i="1"/>
  <c r="G38" i="1" s="1"/>
  <c r="G50" i="1" s="1"/>
  <c r="G62" i="1" s="1"/>
  <c r="G74" i="1" s="1"/>
  <c r="G86" i="1" s="1"/>
  <c r="G98" i="1" s="1"/>
  <c r="G110" i="1" s="1"/>
  <c r="G122" i="1" s="1"/>
  <c r="G134" i="1" s="1"/>
  <c r="G146" i="1" s="1"/>
  <c r="G158" i="1" s="1"/>
  <c r="G170" i="1" s="1"/>
  <c r="G182" i="1" s="1"/>
  <c r="G194" i="1" s="1"/>
  <c r="G15" i="1"/>
  <c r="G27" i="1" s="1"/>
  <c r="G39" i="1" s="1"/>
  <c r="G51" i="1" s="1"/>
  <c r="G63" i="1" s="1"/>
  <c r="G75" i="1" s="1"/>
  <c r="G87" i="1" s="1"/>
  <c r="G99" i="1" s="1"/>
  <c r="G111" i="1" s="1"/>
  <c r="G123" i="1" s="1"/>
  <c r="G135" i="1" s="1"/>
  <c r="G147" i="1" s="1"/>
  <c r="G159" i="1" s="1"/>
  <c r="G171" i="1" s="1"/>
  <c r="G183" i="1" s="1"/>
  <c r="B15" i="1" l="1"/>
  <c r="B23" i="1"/>
  <c r="B25" i="1"/>
  <c r="B26" i="1"/>
  <c r="B19" i="1"/>
  <c r="B20" i="1"/>
  <c r="B18" i="1"/>
  <c r="B21" i="1"/>
  <c r="B24" i="1"/>
  <c r="B16" i="1"/>
  <c r="B17" i="1"/>
  <c r="K123" i="1"/>
  <c r="N123" i="1"/>
  <c r="O123" i="1"/>
  <c r="K124" i="1"/>
  <c r="N124" i="1"/>
  <c r="O124" i="1"/>
  <c r="K125" i="1"/>
  <c r="N125" i="1"/>
  <c r="O125" i="1"/>
  <c r="K126" i="1"/>
  <c r="N126" i="1"/>
  <c r="O126" i="1"/>
  <c r="K127" i="1"/>
  <c r="N127" i="1"/>
  <c r="O127" i="1"/>
  <c r="K128" i="1"/>
  <c r="N128" i="1"/>
  <c r="O128" i="1"/>
  <c r="K129" i="1"/>
  <c r="N129" i="1"/>
  <c r="O129" i="1"/>
  <c r="K130" i="1"/>
  <c r="N130" i="1"/>
  <c r="O130" i="1"/>
  <c r="K131" i="1"/>
  <c r="N131" i="1"/>
  <c r="O131" i="1"/>
  <c r="K132" i="1"/>
  <c r="N132" i="1"/>
  <c r="O132" i="1"/>
  <c r="K133" i="1"/>
  <c r="N133" i="1"/>
  <c r="O133" i="1"/>
  <c r="K134" i="1"/>
  <c r="N134" i="1"/>
  <c r="O134" i="1"/>
  <c r="K135" i="1"/>
  <c r="N135" i="1"/>
  <c r="O135" i="1"/>
  <c r="K136" i="1"/>
  <c r="N136" i="1"/>
  <c r="O136" i="1"/>
  <c r="K137" i="1"/>
  <c r="N137" i="1"/>
  <c r="O137" i="1"/>
  <c r="K138" i="1"/>
  <c r="N138" i="1"/>
  <c r="O138" i="1"/>
  <c r="K139" i="1"/>
  <c r="N139" i="1"/>
  <c r="O139" i="1"/>
  <c r="K140" i="1"/>
  <c r="N140" i="1"/>
  <c r="O140" i="1"/>
  <c r="K141" i="1"/>
  <c r="N141" i="1"/>
  <c r="O141" i="1"/>
  <c r="K142" i="1"/>
  <c r="N142" i="1"/>
  <c r="O142" i="1"/>
  <c r="K143" i="1"/>
  <c r="N143" i="1"/>
  <c r="O143" i="1"/>
  <c r="K144" i="1"/>
  <c r="N144" i="1"/>
  <c r="O144" i="1"/>
  <c r="K145" i="1"/>
  <c r="N145" i="1"/>
  <c r="O145" i="1"/>
  <c r="K146" i="1"/>
  <c r="N146" i="1"/>
  <c r="O146" i="1"/>
  <c r="K147" i="1"/>
  <c r="N147" i="1"/>
  <c r="O147" i="1"/>
  <c r="K148" i="1"/>
  <c r="N148" i="1"/>
  <c r="O148" i="1"/>
  <c r="K149" i="1"/>
  <c r="N149" i="1"/>
  <c r="O149" i="1"/>
  <c r="K150" i="1"/>
  <c r="N150" i="1"/>
  <c r="O150" i="1"/>
  <c r="K151" i="1"/>
  <c r="N151" i="1"/>
  <c r="O151" i="1"/>
  <c r="K152" i="1"/>
  <c r="N152" i="1"/>
  <c r="O152" i="1"/>
  <c r="K153" i="1"/>
  <c r="N153" i="1"/>
  <c r="O153" i="1"/>
  <c r="K154" i="1"/>
  <c r="N154" i="1"/>
  <c r="O154" i="1"/>
  <c r="K155" i="1"/>
  <c r="N155" i="1"/>
  <c r="O155" i="1"/>
  <c r="K156" i="1"/>
  <c r="N156" i="1"/>
  <c r="O156" i="1"/>
  <c r="K157" i="1"/>
  <c r="N157" i="1"/>
  <c r="O157" i="1"/>
  <c r="K158" i="1"/>
  <c r="N158" i="1"/>
  <c r="O158" i="1"/>
  <c r="K159" i="1"/>
  <c r="N159" i="1"/>
  <c r="O159" i="1"/>
  <c r="K160" i="1"/>
  <c r="N160" i="1"/>
  <c r="O160" i="1"/>
  <c r="K161" i="1"/>
  <c r="N161" i="1"/>
  <c r="O161" i="1"/>
  <c r="K162" i="1"/>
  <c r="N162" i="1"/>
  <c r="O162" i="1"/>
  <c r="K163" i="1"/>
  <c r="N163" i="1"/>
  <c r="O163" i="1"/>
  <c r="K164" i="1"/>
  <c r="N164" i="1"/>
  <c r="O164" i="1"/>
  <c r="K165" i="1"/>
  <c r="N165" i="1"/>
  <c r="O165" i="1"/>
  <c r="K166" i="1"/>
  <c r="N166" i="1"/>
  <c r="O166" i="1"/>
  <c r="K167" i="1"/>
  <c r="N167" i="1"/>
  <c r="O167" i="1"/>
  <c r="K168" i="1"/>
  <c r="N168" i="1"/>
  <c r="O168" i="1"/>
  <c r="K169" i="1"/>
  <c r="N169" i="1"/>
  <c r="O169" i="1"/>
  <c r="K170" i="1"/>
  <c r="N170" i="1"/>
  <c r="O170" i="1"/>
  <c r="K171" i="1"/>
  <c r="N171" i="1"/>
  <c r="O171" i="1"/>
  <c r="K172" i="1"/>
  <c r="N172" i="1"/>
  <c r="O172" i="1"/>
  <c r="K173" i="1"/>
  <c r="N173" i="1"/>
  <c r="O173" i="1"/>
  <c r="K174" i="1"/>
  <c r="N174" i="1"/>
  <c r="O174" i="1"/>
  <c r="K175" i="1"/>
  <c r="N175" i="1"/>
  <c r="O175" i="1"/>
  <c r="K176" i="1"/>
  <c r="N176" i="1"/>
  <c r="O176" i="1"/>
  <c r="K177" i="1"/>
  <c r="N177" i="1"/>
  <c r="O177" i="1"/>
  <c r="K178" i="1"/>
  <c r="N178" i="1"/>
  <c r="O178" i="1"/>
  <c r="K179" i="1"/>
  <c r="N179" i="1"/>
  <c r="O179" i="1"/>
  <c r="K180" i="1"/>
  <c r="N180" i="1"/>
  <c r="O180" i="1"/>
  <c r="K181" i="1"/>
  <c r="N181" i="1"/>
  <c r="O181" i="1"/>
  <c r="K182" i="1"/>
  <c r="N182" i="1"/>
  <c r="O182" i="1"/>
  <c r="K183" i="1"/>
  <c r="N183" i="1"/>
  <c r="O183" i="1"/>
  <c r="K184" i="1"/>
  <c r="N184" i="1"/>
  <c r="O184" i="1"/>
  <c r="K185" i="1"/>
  <c r="N185" i="1"/>
  <c r="O185" i="1"/>
  <c r="K186" i="1"/>
  <c r="N186" i="1"/>
  <c r="O186" i="1"/>
  <c r="K187" i="1"/>
  <c r="N187" i="1"/>
  <c r="O187" i="1"/>
  <c r="K188" i="1"/>
  <c r="N188" i="1"/>
  <c r="O188" i="1"/>
  <c r="K189" i="1"/>
  <c r="N189" i="1"/>
  <c r="O189" i="1"/>
  <c r="K190" i="1"/>
  <c r="N190" i="1"/>
  <c r="O190" i="1"/>
  <c r="K191" i="1"/>
  <c r="N191" i="1"/>
  <c r="O191" i="1"/>
  <c r="K192" i="1"/>
  <c r="N192" i="1"/>
  <c r="O192" i="1"/>
  <c r="K193" i="1"/>
  <c r="N193" i="1"/>
  <c r="O193" i="1"/>
  <c r="K194" i="1"/>
  <c r="N194" i="1"/>
  <c r="O194" i="1"/>
  <c r="C124" i="1"/>
  <c r="C136" i="1" s="1"/>
  <c r="C148" i="1" s="1"/>
  <c r="C160" i="1" s="1"/>
  <c r="C172" i="1" s="1"/>
  <c r="C184" i="1" s="1"/>
  <c r="C125" i="1"/>
  <c r="C137" i="1" s="1"/>
  <c r="C149" i="1" s="1"/>
  <c r="C161" i="1" s="1"/>
  <c r="C173" i="1" s="1"/>
  <c r="C185" i="1" s="1"/>
  <c r="C126" i="1"/>
  <c r="C138" i="1" s="1"/>
  <c r="C150" i="1" s="1"/>
  <c r="C162" i="1" s="1"/>
  <c r="C174" i="1" s="1"/>
  <c r="C186" i="1" s="1"/>
  <c r="C127" i="1"/>
  <c r="C139" i="1" s="1"/>
  <c r="C151" i="1" s="1"/>
  <c r="C163" i="1" s="1"/>
  <c r="C175" i="1" s="1"/>
  <c r="C187" i="1" s="1"/>
  <c r="C128" i="1"/>
  <c r="C140" i="1" s="1"/>
  <c r="C152" i="1" s="1"/>
  <c r="C164" i="1" s="1"/>
  <c r="C176" i="1" s="1"/>
  <c r="C188" i="1" s="1"/>
  <c r="C130" i="1"/>
  <c r="C142" i="1" s="1"/>
  <c r="C154" i="1" s="1"/>
  <c r="C166" i="1" s="1"/>
  <c r="C178" i="1" s="1"/>
  <c r="C190" i="1" s="1"/>
  <c r="C131" i="1"/>
  <c r="C143" i="1" s="1"/>
  <c r="C155" i="1" s="1"/>
  <c r="C167" i="1" s="1"/>
  <c r="C179" i="1" s="1"/>
  <c r="C191" i="1" s="1"/>
  <c r="C132" i="1"/>
  <c r="C144" i="1" s="1"/>
  <c r="C156" i="1" s="1"/>
  <c r="C168" i="1" s="1"/>
  <c r="C180" i="1" s="1"/>
  <c r="C192" i="1" s="1"/>
  <c r="C133" i="1"/>
  <c r="C145" i="1" s="1"/>
  <c r="C157" i="1" s="1"/>
  <c r="C169" i="1" s="1"/>
  <c r="C181" i="1" s="1"/>
  <c r="C193" i="1" s="1"/>
  <c r="C134" i="1"/>
  <c r="C146" i="1" s="1"/>
  <c r="C158" i="1" s="1"/>
  <c r="C170" i="1" s="1"/>
  <c r="C182" i="1" s="1"/>
  <c r="C194" i="1" s="1"/>
  <c r="C123" i="1"/>
  <c r="C135" i="1" s="1"/>
  <c r="C147" i="1" s="1"/>
  <c r="C159" i="1" s="1"/>
  <c r="C171" i="1" s="1"/>
  <c r="C183" i="1" s="1"/>
  <c r="B188" i="1" l="1"/>
  <c r="B22" i="1"/>
  <c r="B126" i="1"/>
  <c r="B124" i="1"/>
  <c r="B181" i="1"/>
  <c r="B179" i="1"/>
  <c r="B131" i="1"/>
  <c r="B178" i="1"/>
  <c r="B134" i="1"/>
  <c r="B194" i="1"/>
  <c r="B130" i="1"/>
  <c r="B193" i="1"/>
  <c r="B190" i="1"/>
  <c r="B125" i="1"/>
  <c r="B123" i="1"/>
  <c r="B142" i="1"/>
  <c r="B145" i="1"/>
  <c r="B133" i="1"/>
  <c r="B156" i="1"/>
  <c r="B155" i="1"/>
  <c r="B143" i="1"/>
  <c r="B170" i="1"/>
  <c r="B166" i="1"/>
  <c r="B154" i="1"/>
  <c r="B139" i="1"/>
  <c r="B140" i="1"/>
  <c r="B164" i="1"/>
  <c r="B176" i="1"/>
  <c r="B138" i="1"/>
  <c r="B158" i="1"/>
  <c r="B192" i="1"/>
  <c r="B182" i="1"/>
  <c r="B157" i="1"/>
  <c r="B132" i="1"/>
  <c r="B169" i="1"/>
  <c r="B152" i="1"/>
  <c r="B128" i="1"/>
  <c r="B180" i="1"/>
  <c r="B191" i="1"/>
  <c r="B168" i="1"/>
  <c r="B144" i="1"/>
  <c r="B146" i="1"/>
  <c r="B167" i="1"/>
  <c r="B127" i="1"/>
  <c r="B160" i="1" l="1"/>
  <c r="B148" i="1"/>
  <c r="B136" i="1"/>
  <c r="B137" i="1"/>
  <c r="B172" i="1"/>
  <c r="B151" i="1"/>
  <c r="B135" i="1"/>
  <c r="B149" i="1"/>
  <c r="B184" i="1" l="1"/>
  <c r="B150" i="1"/>
  <c r="B147" i="1"/>
  <c r="B163" i="1"/>
  <c r="B161" i="1"/>
  <c r="B162" i="1" l="1"/>
  <c r="B159" i="1"/>
  <c r="B173" i="1"/>
  <c r="B175" i="1"/>
  <c r="B171" i="1" l="1"/>
  <c r="B174" i="1"/>
  <c r="B187" i="1"/>
  <c r="B185" i="1"/>
  <c r="B186" i="1" l="1"/>
  <c r="B183" i="1"/>
  <c r="O122" i="1" l="1"/>
  <c r="B122" i="1" s="1"/>
  <c r="N122" i="1"/>
  <c r="K122" i="1"/>
  <c r="O121" i="1"/>
  <c r="B121" i="1" s="1"/>
  <c r="N121" i="1"/>
  <c r="K121" i="1"/>
  <c r="O120" i="1"/>
  <c r="B120" i="1" s="1"/>
  <c r="N120" i="1"/>
  <c r="K120" i="1"/>
  <c r="O119" i="1"/>
  <c r="B119" i="1" s="1"/>
  <c r="N119" i="1"/>
  <c r="K119" i="1"/>
  <c r="O118" i="1"/>
  <c r="B118" i="1" s="1"/>
  <c r="N118" i="1"/>
  <c r="K118" i="1"/>
  <c r="O117" i="1"/>
  <c r="B117" i="1" s="1"/>
  <c r="N117" i="1"/>
  <c r="K117" i="1"/>
  <c r="O116" i="1"/>
  <c r="B116" i="1" s="1"/>
  <c r="N116" i="1"/>
  <c r="K116" i="1"/>
  <c r="O115" i="1"/>
  <c r="B115" i="1" s="1"/>
  <c r="N115" i="1"/>
  <c r="K115" i="1"/>
  <c r="O114" i="1"/>
  <c r="B114" i="1" s="1"/>
  <c r="N114" i="1"/>
  <c r="K114" i="1"/>
  <c r="O113" i="1"/>
  <c r="B113" i="1" s="1"/>
  <c r="N113" i="1"/>
  <c r="K113" i="1"/>
  <c r="O112" i="1"/>
  <c r="B112" i="1" s="1"/>
  <c r="N112" i="1"/>
  <c r="K112" i="1"/>
  <c r="O111" i="1"/>
  <c r="B111" i="1" s="1"/>
  <c r="N111" i="1"/>
  <c r="K111" i="1"/>
  <c r="O110" i="1"/>
  <c r="B110" i="1" s="1"/>
  <c r="N110" i="1"/>
  <c r="K110" i="1"/>
  <c r="O109" i="1"/>
  <c r="B109" i="1" s="1"/>
  <c r="N109" i="1"/>
  <c r="K109" i="1"/>
  <c r="O108" i="1"/>
  <c r="B108" i="1" s="1"/>
  <c r="N108" i="1"/>
  <c r="K108" i="1"/>
  <c r="O107" i="1"/>
  <c r="B107" i="1" s="1"/>
  <c r="N107" i="1"/>
  <c r="K107" i="1"/>
  <c r="O106" i="1"/>
  <c r="B106" i="1" s="1"/>
  <c r="N106" i="1"/>
  <c r="K106" i="1"/>
  <c r="O105" i="1"/>
  <c r="B105" i="1" s="1"/>
  <c r="N105" i="1"/>
  <c r="K105" i="1"/>
  <c r="O104" i="1"/>
  <c r="B104" i="1" s="1"/>
  <c r="N104" i="1"/>
  <c r="K104" i="1"/>
  <c r="O103" i="1"/>
  <c r="B103" i="1" s="1"/>
  <c r="N103" i="1"/>
  <c r="K103" i="1"/>
  <c r="O102" i="1"/>
  <c r="B102" i="1" s="1"/>
  <c r="N102" i="1"/>
  <c r="K102" i="1"/>
  <c r="O101" i="1"/>
  <c r="B101" i="1" s="1"/>
  <c r="N101" i="1"/>
  <c r="K101" i="1"/>
  <c r="O100" i="1"/>
  <c r="B100" i="1" s="1"/>
  <c r="N100" i="1"/>
  <c r="K100" i="1"/>
  <c r="O99" i="1"/>
  <c r="B99" i="1" s="1"/>
  <c r="N99" i="1"/>
  <c r="K99" i="1"/>
  <c r="O98" i="1"/>
  <c r="B98" i="1" s="1"/>
  <c r="N98" i="1"/>
  <c r="K98" i="1"/>
  <c r="O97" i="1"/>
  <c r="B97" i="1" s="1"/>
  <c r="N97" i="1"/>
  <c r="K97" i="1"/>
  <c r="O96" i="1"/>
  <c r="B96" i="1" s="1"/>
  <c r="N96" i="1"/>
  <c r="K96" i="1"/>
  <c r="O95" i="1"/>
  <c r="B95" i="1" s="1"/>
  <c r="N95" i="1"/>
  <c r="K95" i="1"/>
  <c r="O94" i="1"/>
  <c r="B94" i="1" s="1"/>
  <c r="N94" i="1"/>
  <c r="K94" i="1"/>
  <c r="O93" i="1"/>
  <c r="B93" i="1" s="1"/>
  <c r="N93" i="1"/>
  <c r="K93" i="1"/>
  <c r="O92" i="1"/>
  <c r="B92" i="1" s="1"/>
  <c r="N92" i="1"/>
  <c r="K92" i="1"/>
  <c r="O91" i="1"/>
  <c r="B91" i="1" s="1"/>
  <c r="N91" i="1"/>
  <c r="K91" i="1"/>
  <c r="O90" i="1"/>
  <c r="B90" i="1" s="1"/>
  <c r="N90" i="1"/>
  <c r="K90" i="1"/>
  <c r="O89" i="1"/>
  <c r="B89" i="1" s="1"/>
  <c r="N89" i="1"/>
  <c r="K89" i="1"/>
  <c r="O88" i="1"/>
  <c r="B88" i="1" s="1"/>
  <c r="N88" i="1"/>
  <c r="K88" i="1"/>
  <c r="O87" i="1"/>
  <c r="B87" i="1" s="1"/>
  <c r="N87" i="1"/>
  <c r="K87" i="1"/>
  <c r="O86" i="1"/>
  <c r="B86" i="1" s="1"/>
  <c r="N86" i="1"/>
  <c r="K86" i="1"/>
  <c r="O85" i="1"/>
  <c r="B85" i="1" s="1"/>
  <c r="N85" i="1"/>
  <c r="K85" i="1"/>
  <c r="O84" i="1"/>
  <c r="B84" i="1" s="1"/>
  <c r="N84" i="1"/>
  <c r="K84" i="1"/>
  <c r="O83" i="1"/>
  <c r="B83" i="1" s="1"/>
  <c r="N83" i="1"/>
  <c r="K83" i="1"/>
  <c r="O82" i="1"/>
  <c r="B82" i="1" s="1"/>
  <c r="N82" i="1"/>
  <c r="K82" i="1"/>
  <c r="O81" i="1"/>
  <c r="B81" i="1" s="1"/>
  <c r="N81" i="1"/>
  <c r="K81" i="1"/>
  <c r="O80" i="1"/>
  <c r="B80" i="1" s="1"/>
  <c r="N80" i="1"/>
  <c r="K80" i="1"/>
  <c r="O79" i="1"/>
  <c r="B79" i="1" s="1"/>
  <c r="N79" i="1"/>
  <c r="K79" i="1"/>
  <c r="O78" i="1"/>
  <c r="B78" i="1" s="1"/>
  <c r="N78" i="1"/>
  <c r="K78" i="1"/>
  <c r="O77" i="1"/>
  <c r="B77" i="1" s="1"/>
  <c r="N77" i="1"/>
  <c r="K77" i="1"/>
  <c r="O76" i="1"/>
  <c r="B76" i="1" s="1"/>
  <c r="N76" i="1"/>
  <c r="K76" i="1"/>
  <c r="O75" i="1"/>
  <c r="B75" i="1" s="1"/>
  <c r="N75" i="1"/>
  <c r="K75" i="1"/>
  <c r="O74" i="1"/>
  <c r="B74" i="1" s="1"/>
  <c r="N74" i="1"/>
  <c r="K74" i="1"/>
  <c r="O73" i="1"/>
  <c r="B73" i="1" s="1"/>
  <c r="N73" i="1"/>
  <c r="K73" i="1"/>
  <c r="O72" i="1"/>
  <c r="B72" i="1" s="1"/>
  <c r="N72" i="1"/>
  <c r="K72" i="1"/>
  <c r="O71" i="1"/>
  <c r="B71" i="1" s="1"/>
  <c r="N71" i="1"/>
  <c r="K71" i="1"/>
  <c r="O70" i="1"/>
  <c r="B70" i="1" s="1"/>
  <c r="N70" i="1"/>
  <c r="K70" i="1"/>
  <c r="O69" i="1"/>
  <c r="B69" i="1" s="1"/>
  <c r="N69" i="1"/>
  <c r="K69" i="1"/>
  <c r="O68" i="1"/>
  <c r="B68" i="1" s="1"/>
  <c r="N68" i="1"/>
  <c r="K68" i="1"/>
  <c r="O67" i="1"/>
  <c r="B67" i="1" s="1"/>
  <c r="N67" i="1"/>
  <c r="K67" i="1"/>
  <c r="O66" i="1"/>
  <c r="B66" i="1" s="1"/>
  <c r="N66" i="1"/>
  <c r="K66" i="1"/>
  <c r="O65" i="1"/>
  <c r="B65" i="1" s="1"/>
  <c r="N65" i="1"/>
  <c r="K65" i="1"/>
  <c r="O64" i="1"/>
  <c r="B64" i="1" s="1"/>
  <c r="N64" i="1"/>
  <c r="K64" i="1"/>
  <c r="O63" i="1"/>
  <c r="B63" i="1" s="1"/>
  <c r="N63" i="1"/>
  <c r="K63" i="1"/>
  <c r="O62" i="1"/>
  <c r="B62" i="1" s="1"/>
  <c r="N62" i="1"/>
  <c r="K62" i="1"/>
  <c r="O61" i="1"/>
  <c r="B61" i="1" s="1"/>
  <c r="N61" i="1"/>
  <c r="K61" i="1"/>
  <c r="O60" i="1"/>
  <c r="B60" i="1" s="1"/>
  <c r="N60" i="1"/>
  <c r="K60" i="1"/>
  <c r="O59" i="1"/>
  <c r="B59" i="1" s="1"/>
  <c r="N59" i="1"/>
  <c r="K59" i="1"/>
  <c r="O58" i="1"/>
  <c r="B58" i="1" s="1"/>
  <c r="N58" i="1"/>
  <c r="K58" i="1"/>
  <c r="O57" i="1"/>
  <c r="B57" i="1" s="1"/>
  <c r="N57" i="1"/>
  <c r="K57" i="1"/>
  <c r="O56" i="1"/>
  <c r="B56" i="1" s="1"/>
  <c r="N56" i="1"/>
  <c r="K56" i="1"/>
  <c r="O55" i="1"/>
  <c r="B55" i="1" s="1"/>
  <c r="N55" i="1"/>
  <c r="K55" i="1"/>
  <c r="O54" i="1"/>
  <c r="B54" i="1" s="1"/>
  <c r="N54" i="1"/>
  <c r="K54" i="1"/>
  <c r="O53" i="1"/>
  <c r="B53" i="1" s="1"/>
  <c r="N53" i="1"/>
  <c r="K53" i="1"/>
  <c r="O52" i="1"/>
  <c r="B52" i="1" s="1"/>
  <c r="N52" i="1"/>
  <c r="K52" i="1"/>
  <c r="O51" i="1"/>
  <c r="B51" i="1" s="1"/>
  <c r="N51" i="1"/>
  <c r="K51" i="1"/>
  <c r="O50" i="1"/>
  <c r="B50" i="1" s="1"/>
  <c r="N50" i="1"/>
  <c r="K50" i="1"/>
  <c r="O49" i="1"/>
  <c r="B49" i="1" s="1"/>
  <c r="N49" i="1"/>
  <c r="K49" i="1"/>
  <c r="O48" i="1"/>
  <c r="B48" i="1" s="1"/>
  <c r="N48" i="1"/>
  <c r="K48" i="1"/>
  <c r="O47" i="1"/>
  <c r="B47" i="1" s="1"/>
  <c r="N47" i="1"/>
  <c r="K47" i="1"/>
  <c r="O46" i="1"/>
  <c r="B46" i="1" s="1"/>
  <c r="N46" i="1"/>
  <c r="K46" i="1"/>
  <c r="O45" i="1"/>
  <c r="B45" i="1" s="1"/>
  <c r="N45" i="1"/>
  <c r="K45" i="1"/>
  <c r="O44" i="1"/>
  <c r="B44" i="1" s="1"/>
  <c r="N44" i="1"/>
  <c r="K44" i="1"/>
  <c r="O43" i="1"/>
  <c r="B43" i="1" s="1"/>
  <c r="N43" i="1"/>
  <c r="K43" i="1"/>
  <c r="O42" i="1"/>
  <c r="B42" i="1" s="1"/>
  <c r="N42" i="1"/>
  <c r="K42" i="1"/>
  <c r="O41" i="1"/>
  <c r="B41" i="1" s="1"/>
  <c r="N41" i="1"/>
  <c r="K41" i="1"/>
  <c r="O40" i="1"/>
  <c r="B40" i="1" s="1"/>
  <c r="N40" i="1"/>
  <c r="K40" i="1"/>
  <c r="O39" i="1"/>
  <c r="B39" i="1" s="1"/>
  <c r="N39" i="1"/>
  <c r="K39" i="1"/>
  <c r="O38" i="1"/>
  <c r="B38" i="1" s="1"/>
  <c r="N38" i="1"/>
  <c r="K38" i="1"/>
  <c r="O37" i="1"/>
  <c r="B37" i="1" s="1"/>
  <c r="N37" i="1"/>
  <c r="K37" i="1"/>
  <c r="O36" i="1"/>
  <c r="B36" i="1" s="1"/>
  <c r="N36" i="1"/>
  <c r="K36" i="1"/>
  <c r="O35" i="1"/>
  <c r="B35" i="1" s="1"/>
  <c r="N35" i="1"/>
  <c r="K35" i="1"/>
  <c r="O34" i="1"/>
  <c r="B34" i="1" s="1"/>
  <c r="N34" i="1"/>
  <c r="K34" i="1"/>
  <c r="O33" i="1"/>
  <c r="B33" i="1" s="1"/>
  <c r="N33" i="1"/>
  <c r="K33" i="1"/>
  <c r="O32" i="1"/>
  <c r="B32" i="1" s="1"/>
  <c r="N32" i="1"/>
  <c r="K32" i="1"/>
  <c r="O31" i="1"/>
  <c r="B31" i="1" s="1"/>
  <c r="N31" i="1"/>
  <c r="K31" i="1"/>
  <c r="O30" i="1"/>
  <c r="B30" i="1" s="1"/>
  <c r="N30" i="1"/>
  <c r="K30" i="1"/>
  <c r="O29" i="1"/>
  <c r="B29" i="1" s="1"/>
  <c r="N29" i="1"/>
  <c r="K29" i="1"/>
  <c r="O28" i="1"/>
  <c r="B28" i="1" s="1"/>
  <c r="N28" i="1"/>
  <c r="K28" i="1"/>
  <c r="O27" i="1"/>
  <c r="B27" i="1" s="1"/>
  <c r="N27" i="1"/>
  <c r="K27" i="1"/>
  <c r="O14" i="1"/>
  <c r="B14" i="1" s="1"/>
  <c r="N14" i="1"/>
  <c r="K14" i="1"/>
  <c r="O13" i="1"/>
  <c r="B13" i="1" s="1"/>
  <c r="N13" i="1"/>
  <c r="K13" i="1"/>
  <c r="O12" i="1"/>
  <c r="B12" i="1" s="1"/>
  <c r="N12" i="1"/>
  <c r="K12" i="1"/>
  <c r="O11" i="1"/>
  <c r="B11" i="1" s="1"/>
  <c r="N11" i="1"/>
  <c r="K11" i="1"/>
  <c r="O10" i="1"/>
  <c r="B10" i="1" s="1"/>
  <c r="N10" i="1"/>
  <c r="K10" i="1"/>
  <c r="O9" i="1"/>
  <c r="B9" i="1" s="1"/>
  <c r="N9" i="1"/>
  <c r="K9" i="1"/>
  <c r="O8" i="1"/>
  <c r="B8" i="1" s="1"/>
  <c r="N8" i="1"/>
  <c r="K8" i="1"/>
  <c r="O7" i="1"/>
  <c r="B7" i="1" s="1"/>
  <c r="N7" i="1"/>
  <c r="K7" i="1"/>
  <c r="O6" i="1"/>
  <c r="B6" i="1" s="1"/>
  <c r="N6" i="1"/>
  <c r="K6" i="1"/>
  <c r="O5" i="1"/>
  <c r="B5" i="1" s="1"/>
  <c r="N5" i="1"/>
  <c r="K5" i="1"/>
  <c r="O4" i="1"/>
  <c r="B4" i="1" s="1"/>
  <c r="N4" i="1"/>
  <c r="K4" i="1"/>
  <c r="O3" i="1"/>
  <c r="B3" i="1" s="1"/>
  <c r="N3" i="1"/>
  <c r="K3" i="1"/>
  <c r="B2" i="1"/>
  <c r="B129" i="1" l="1"/>
  <c r="G34" i="1"/>
  <c r="G46" i="1" s="1"/>
  <c r="G58" i="1" s="1"/>
  <c r="G70" i="1" s="1"/>
  <c r="G82" i="1" s="1"/>
  <c r="G94" i="1" s="1"/>
  <c r="G106" i="1" s="1"/>
  <c r="G118" i="1" s="1"/>
  <c r="G130" i="1" s="1"/>
  <c r="G142" i="1" s="1"/>
  <c r="G154" i="1" s="1"/>
  <c r="G166" i="1" s="1"/>
  <c r="G178" i="1" s="1"/>
  <c r="G190" i="1" s="1"/>
  <c r="C129" i="1"/>
  <c r="C141" i="1" s="1"/>
  <c r="C153" i="1" s="1"/>
  <c r="C165" i="1" s="1"/>
  <c r="C177" i="1" s="1"/>
  <c r="C189" i="1" s="1"/>
  <c r="G21" i="1"/>
  <c r="G33" i="1" s="1"/>
  <c r="G45" i="1" s="1"/>
  <c r="G57" i="1" s="1"/>
  <c r="G69" i="1" s="1"/>
  <c r="G81" i="1" s="1"/>
  <c r="G93" i="1" s="1"/>
  <c r="G105" i="1" s="1"/>
  <c r="G117" i="1" s="1"/>
  <c r="G129" i="1" s="1"/>
  <c r="G141" i="1" s="1"/>
  <c r="G153" i="1" s="1"/>
  <c r="G165" i="1" s="1"/>
  <c r="G177" i="1" s="1"/>
  <c r="G189" i="1" s="1"/>
  <c r="B141" i="1" l="1"/>
  <c r="B153" i="1" l="1"/>
  <c r="B165" i="1" l="1"/>
  <c r="B189" i="1" l="1"/>
  <c r="B177" i="1"/>
</calcChain>
</file>

<file path=xl/sharedStrings.xml><?xml version="1.0" encoding="utf-8"?>
<sst xmlns="http://schemas.openxmlformats.org/spreadsheetml/2006/main" count="130" uniqueCount="62">
  <si>
    <t>kg/s</t>
  </si>
  <si>
    <t>L/h</t>
  </si>
  <si>
    <t>min^-1</t>
  </si>
  <si>
    <t>m/s</t>
  </si>
  <si>
    <t>m³/h</t>
  </si>
  <si>
    <t>P [W]</t>
  </si>
  <si>
    <t>cp [J/kg * K]</t>
  </si>
  <si>
    <t xml:space="preserve">ρ [kg/m³] </t>
  </si>
  <si>
    <r>
      <t>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</si>
  <si>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out_avg</t>
    </r>
  </si>
  <si>
    <r>
      <t>dT</t>
    </r>
    <r>
      <rPr>
        <vertAlign val="subscript"/>
        <sz val="11"/>
        <color theme="1"/>
        <rFont val="Calibri"/>
        <family val="2"/>
        <scheme val="minor"/>
      </rPr>
      <t>Fluid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</si>
  <si>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</t>
    </r>
    <r>
      <rPr>
        <sz val="11"/>
        <color theme="1"/>
        <rFont val="Calibri"/>
        <family val="2"/>
        <scheme val="minor"/>
      </rPr>
      <t xml:space="preserve"> [K]</t>
    </r>
  </si>
  <si>
    <t>rpm</t>
  </si>
  <si>
    <t>W</t>
  </si>
  <si>
    <t>K/W</t>
  </si>
  <si>
    <t>Dimension</t>
  </si>
  <si>
    <t>mm</t>
  </si>
  <si>
    <t>Nettotiefe</t>
  </si>
  <si>
    <t>Lamellen typ</t>
  </si>
  <si>
    <t>Lamellenabstand</t>
  </si>
  <si>
    <t>Periodenanzahl</t>
  </si>
  <si>
    <t>Lamellenanzahl</t>
  </si>
  <si>
    <t>Rohranzahl</t>
  </si>
  <si>
    <t>Rohrabstand</t>
  </si>
  <si>
    <t>Lamellenoberfläche pro Periode</t>
  </si>
  <si>
    <t>mm²</t>
  </si>
  <si>
    <t>Lamellenoberfläche</t>
  </si>
  <si>
    <t>Rohroberfläche</t>
  </si>
  <si>
    <t>Gesamt Lamellenoberfläche</t>
  </si>
  <si>
    <t>Gesamt Rohroberfläche</t>
  </si>
  <si>
    <t>Gesamt Oberfläche</t>
  </si>
  <si>
    <t>m²</t>
  </si>
  <si>
    <t>Rohrinhalt</t>
  </si>
  <si>
    <t>dm³</t>
  </si>
  <si>
    <t>Tipps</t>
  </si>
  <si>
    <t>Die jeweilige Leistung mit dem thermalen Widerstand multipliziert ergibt als Ergebnis die Temperaturdifferenz von Lufteinlass zu Wassereinlass</t>
  </si>
  <si>
    <t>Die Leistung verhält sich bei erzwungener Konvektion (Lüfter) linear zur Temperaturdifferenz, siehe Grafik, somit können beliebige Leistungswerte multipliziert mit der jeweiligen Temperaturdifferenz extrapoliert werden: dT 10 K zu 20 K = 0,5 * 300 W = 150 W</t>
  </si>
  <si>
    <r>
      <t xml:space="preserve">dp </t>
    </r>
    <r>
      <rPr>
        <vertAlign val="subscript"/>
        <sz val="11"/>
        <color theme="1"/>
        <rFont val="Calibri"/>
        <family val="2"/>
        <scheme val="minor"/>
      </rPr>
      <t xml:space="preserve">Fluid </t>
    </r>
    <r>
      <rPr>
        <sz val="11"/>
        <color theme="1"/>
        <rFont val="Calibri"/>
        <family val="2"/>
        <scheme val="minor"/>
      </rPr>
      <t>[Pa]</t>
    </r>
  </si>
  <si>
    <t>Gesamt [m³/h]</t>
  </si>
  <si>
    <t>dt [K]</t>
  </si>
  <si>
    <t>vertikal</t>
  </si>
  <si>
    <t>horizontal</t>
  </si>
  <si>
    <t>K</t>
  </si>
  <si>
    <t>dT</t>
  </si>
  <si>
    <t>V'</t>
  </si>
  <si>
    <t>Inhalt</t>
  </si>
  <si>
    <t>DDC-1T+</t>
  </si>
  <si>
    <t>D5</t>
  </si>
  <si>
    <t>m</t>
  </si>
  <si>
    <t>Pa</t>
  </si>
  <si>
    <t>Abmessungen</t>
  </si>
  <si>
    <t>Datensatz Lamellenabstand 1,5 mm FAN Noctua F12</t>
  </si>
  <si>
    <t>Datensatz Lamellenabstand 1,5 mm FAN Noctua F12 in push/pull</t>
  </si>
  <si>
    <t>Diagramme</t>
  </si>
  <si>
    <t>Strömungswiderstand und erreichbarer Volumenstrom mit Pumpe DDC und D5</t>
  </si>
  <si>
    <t>Leistung bei passiven Betrieb in Abhängigkeit dT und Ausrichtung</t>
  </si>
  <si>
    <t>Thermaler Widerstand und Leistung, Lamellenabstand 1,5 mm, mit FAN F12</t>
  </si>
  <si>
    <t>Thermaler Widerstand und Leistung, Lamellenabstand 1,5 mm, mit FAN F12 in push/pull</t>
  </si>
  <si>
    <t>Vergleiche</t>
  </si>
  <si>
    <t>Thermaler Widerstand, Lamellenabstand 1,5 mm, FAN F12;push/pull</t>
  </si>
  <si>
    <t>Log dT [K]</t>
  </si>
  <si>
    <t>360x45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</si>
</sst>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9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1" fontId="2" fillId="0" borderId="0" xfId="0" applyNumberFormat="1" applyFont="1" applyAlignment="1">
      <alignment horizontal="center"/>
    </xf>
    <xf numFmtId="11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1"/>
    <xf numFmtId="0" fontId="8" fillId="0" borderId="0" xfId="0" applyFont="1"/>
    <xf numFmtId="164" fontId="0" fillId="0" borderId="0" xfId="0" applyNumberFormat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Druckverlust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F12'!$B$2:$B$14</c:f>
              <c:numCache>
                <c:formatCode>0.0</c:formatCode>
                <c:ptCount val="13"/>
                <c:pt idx="0">
                  <c:v>0</c:v>
                </c:pt>
                <c:pt idx="1">
                  <c:v>28.974599707281158</c:v>
                </c:pt>
                <c:pt idx="2">
                  <c:v>50.736058339678891</c:v>
                </c:pt>
                <c:pt idx="3">
                  <c:v>72.508084560677148</c:v>
                </c:pt>
                <c:pt idx="4">
                  <c:v>94.28496191990169</c:v>
                </c:pt>
                <c:pt idx="5">
                  <c:v>116.06442326645039</c:v>
                </c:pt>
                <c:pt idx="6">
                  <c:v>137.84541593607656</c:v>
                </c:pt>
                <c:pt idx="7">
                  <c:v>159.62738874340442</c:v>
                </c:pt>
                <c:pt idx="8">
                  <c:v>181.41002611030706</c:v>
                </c:pt>
                <c:pt idx="9">
                  <c:v>203.19313461122627</c:v>
                </c:pt>
                <c:pt idx="10">
                  <c:v>224.97658917835605</c:v>
                </c:pt>
                <c:pt idx="11">
                  <c:v>246.7603053896587</c:v>
                </c:pt>
                <c:pt idx="12">
                  <c:v>268.54371491116967</c:v>
                </c:pt>
              </c:numCache>
            </c:numRef>
          </c:xVal>
          <c:yVal>
            <c:numRef>
              <c:f>'1,5 mm Noctua F12'!$G$2:$G$14</c:f>
              <c:numCache>
                <c:formatCode>0</c:formatCode>
                <c:ptCount val="13"/>
                <c:pt idx="0">
                  <c:v>0</c:v>
                </c:pt>
                <c:pt idx="1">
                  <c:v>133.03276923076993</c:v>
                </c:pt>
                <c:pt idx="2">
                  <c:v>273.1351538461542</c:v>
                </c:pt>
                <c:pt idx="3">
                  <c:v>447.8042307692308</c:v>
                </c:pt>
                <c:pt idx="4">
                  <c:v>657.03999999999974</c:v>
                </c:pt>
                <c:pt idx="5">
                  <c:v>900.84246153846095</c:v>
                </c:pt>
                <c:pt idx="6">
                  <c:v>1179.2116153846146</c:v>
                </c:pt>
                <c:pt idx="7">
                  <c:v>1492.1474615384604</c:v>
                </c:pt>
                <c:pt idx="8">
                  <c:v>1839.649999999999</c:v>
                </c:pt>
                <c:pt idx="9">
                  <c:v>2221.7192307692294</c:v>
                </c:pt>
                <c:pt idx="10">
                  <c:v>2638.355153846152</c:v>
                </c:pt>
                <c:pt idx="11">
                  <c:v>3089.5577692307675</c:v>
                </c:pt>
                <c:pt idx="12">
                  <c:v>3575.3270769230739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9A-408A-A9E3-44B8519F0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10"/>
      </c:valAx>
      <c:valAx>
        <c:axId val="833097280"/>
        <c:scaling>
          <c:orientation val="minMax"/>
          <c:max val="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5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Volumenstrom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Strömungswiderstand!$U$4:$U$503</c:f>
              <c:numCache>
                <c:formatCode>0</c:formatCode>
                <c:ptCount val="500"/>
                <c:pt idx="0">
                  <c:v>1.1814682745140601E-12</c:v>
                </c:pt>
                <c:pt idx="1">
                  <c:v>3.5828369502910991</c:v>
                </c:pt>
                <c:pt idx="2">
                  <c:v>7.2394958403346772</c:v>
                </c:pt>
                <c:pt idx="3">
                  <c:v>10.969976670131917</c:v>
                </c:pt>
                <c:pt idx="4">
                  <c:v>14.774279439682813</c:v>
                </c:pt>
                <c:pt idx="5">
                  <c:v>18.652404148987376</c:v>
                </c:pt>
                <c:pt idx="6">
                  <c:v>22.604350798045594</c:v>
                </c:pt>
                <c:pt idx="7">
                  <c:v>26.630119386857469</c:v>
                </c:pt>
                <c:pt idx="8">
                  <c:v>30.729709915423012</c:v>
                </c:pt>
                <c:pt idx="9">
                  <c:v>34.903122383742222</c:v>
                </c:pt>
                <c:pt idx="10">
                  <c:v>39.150356791815071</c:v>
                </c:pt>
                <c:pt idx="11">
                  <c:v>43.471413139641591</c:v>
                </c:pt>
                <c:pt idx="12">
                  <c:v>47.866291427221775</c:v>
                </c:pt>
                <c:pt idx="13">
                  <c:v>52.334991654555616</c:v>
                </c:pt>
                <c:pt idx="14">
                  <c:v>56.877513821643106</c:v>
                </c:pt>
                <c:pt idx="15">
                  <c:v>61.493857928484275</c:v>
                </c:pt>
                <c:pt idx="16">
                  <c:v>66.184023975079086</c:v>
                </c:pt>
                <c:pt idx="17">
                  <c:v>70.948011961427582</c:v>
                </c:pt>
                <c:pt idx="18">
                  <c:v>75.785821887529735</c:v>
                </c:pt>
                <c:pt idx="19">
                  <c:v>80.697453753385517</c:v>
                </c:pt>
                <c:pt idx="20">
                  <c:v>85.682907558994984</c:v>
                </c:pt>
                <c:pt idx="21">
                  <c:v>90.742183304358107</c:v>
                </c:pt>
                <c:pt idx="22">
                  <c:v>95.875280989474888</c:v>
                </c:pt>
                <c:pt idx="23">
                  <c:v>101.08220061434534</c:v>
                </c:pt>
                <c:pt idx="24">
                  <c:v>106.36294217896943</c:v>
                </c:pt>
                <c:pt idx="25">
                  <c:v>111.71750568334721</c:v>
                </c:pt>
                <c:pt idx="26">
                  <c:v>117.14589112747862</c:v>
                </c:pt>
                <c:pt idx="27">
                  <c:v>122.64809851136371</c:v>
                </c:pt>
                <c:pt idx="28">
                  <c:v>128.22412783500243</c:v>
                </c:pt>
                <c:pt idx="29">
                  <c:v>133.87397909839487</c:v>
                </c:pt>
                <c:pt idx="30">
                  <c:v>139.5976523015409</c:v>
                </c:pt>
                <c:pt idx="31">
                  <c:v>145.39514744444068</c:v>
                </c:pt>
                <c:pt idx="32">
                  <c:v>151.266464527094</c:v>
                </c:pt>
                <c:pt idx="33">
                  <c:v>157.21160354950109</c:v>
                </c:pt>
                <c:pt idx="34">
                  <c:v>163.23056451166178</c:v>
                </c:pt>
                <c:pt idx="35">
                  <c:v>169.32334741357619</c:v>
                </c:pt>
                <c:pt idx="36">
                  <c:v>175.48995225524419</c:v>
                </c:pt>
                <c:pt idx="37">
                  <c:v>181.73037903666585</c:v>
                </c:pt>
                <c:pt idx="38">
                  <c:v>188.04462775784123</c:v>
                </c:pt>
                <c:pt idx="39">
                  <c:v>194.4326984187702</c:v>
                </c:pt>
                <c:pt idx="40">
                  <c:v>200.89459101945289</c:v>
                </c:pt>
                <c:pt idx="41">
                  <c:v>207.43030555988918</c:v>
                </c:pt>
                <c:pt idx="42">
                  <c:v>214.03984204007921</c:v>
                </c:pt>
                <c:pt idx="43">
                  <c:v>220.72320046002284</c:v>
                </c:pt>
                <c:pt idx="44">
                  <c:v>227.48038081972015</c:v>
                </c:pt>
                <c:pt idx="45">
                  <c:v>234.31138311917115</c:v>
                </c:pt>
                <c:pt idx="46">
                  <c:v>241.21620735837575</c:v>
                </c:pt>
                <c:pt idx="47">
                  <c:v>248.19485353733404</c:v>
                </c:pt>
                <c:pt idx="48">
                  <c:v>255.24732165604598</c:v>
                </c:pt>
                <c:pt idx="49">
                  <c:v>262.37361171451158</c:v>
                </c:pt>
                <c:pt idx="50">
                  <c:v>269.57372371273095</c:v>
                </c:pt>
                <c:pt idx="51">
                  <c:v>276.84765765070381</c:v>
                </c:pt>
                <c:pt idx="52">
                  <c:v>284.19541352843038</c:v>
                </c:pt>
                <c:pt idx="53">
                  <c:v>291.61699134591061</c:v>
                </c:pt>
                <c:pt idx="54">
                  <c:v>299.11239110314455</c:v>
                </c:pt>
                <c:pt idx="55">
                  <c:v>306.68161280013209</c:v>
                </c:pt>
                <c:pt idx="56">
                  <c:v>314.32465643687328</c:v>
                </c:pt>
                <c:pt idx="57">
                  <c:v>322.04152201336819</c:v>
                </c:pt>
                <c:pt idx="58">
                  <c:v>329.83220952961682</c:v>
                </c:pt>
                <c:pt idx="59">
                  <c:v>337.69671898561899</c:v>
                </c:pt>
                <c:pt idx="60">
                  <c:v>345.63505038137487</c:v>
                </c:pt>
                <c:pt idx="61">
                  <c:v>353.64720371688441</c:v>
                </c:pt>
                <c:pt idx="62">
                  <c:v>361.73317899214771</c:v>
                </c:pt>
                <c:pt idx="63">
                  <c:v>369.89297620716434</c:v>
                </c:pt>
                <c:pt idx="64">
                  <c:v>378.1265953619349</c:v>
                </c:pt>
                <c:pt idx="65">
                  <c:v>386.43403645645913</c:v>
                </c:pt>
                <c:pt idx="66">
                  <c:v>394.81529949073695</c:v>
                </c:pt>
                <c:pt idx="67">
                  <c:v>403.27038446476843</c:v>
                </c:pt>
                <c:pt idx="68">
                  <c:v>411.79929137855362</c:v>
                </c:pt>
                <c:pt idx="69">
                  <c:v>420.40202023209247</c:v>
                </c:pt>
                <c:pt idx="70">
                  <c:v>429.07857102538503</c:v>
                </c:pt>
                <c:pt idx="71">
                  <c:v>437.82894375843108</c:v>
                </c:pt>
                <c:pt idx="72">
                  <c:v>446.6531384312309</c:v>
                </c:pt>
                <c:pt idx="73">
                  <c:v>455.55115504378426</c:v>
                </c:pt>
                <c:pt idx="74">
                  <c:v>464.52299359609134</c:v>
                </c:pt>
                <c:pt idx="75">
                  <c:v>473.56865408815213</c:v>
                </c:pt>
                <c:pt idx="76">
                  <c:v>482.68813651996663</c:v>
                </c:pt>
                <c:pt idx="77">
                  <c:v>491.88144089153468</c:v>
                </c:pt>
                <c:pt idx="78">
                  <c:v>501.14856720285638</c:v>
                </c:pt>
                <c:pt idx="79">
                  <c:v>510.48951545393186</c:v>
                </c:pt>
                <c:pt idx="80">
                  <c:v>519.90428564476099</c:v>
                </c:pt>
                <c:pt idx="81">
                  <c:v>529.39287777534378</c:v>
                </c:pt>
                <c:pt idx="82">
                  <c:v>538.95529184567999</c:v>
                </c:pt>
                <c:pt idx="83">
                  <c:v>548.59152785576998</c:v>
                </c:pt>
                <c:pt idx="84">
                  <c:v>558.30158580561385</c:v>
                </c:pt>
                <c:pt idx="85">
                  <c:v>568.08546569521127</c:v>
                </c:pt>
                <c:pt idx="86">
                  <c:v>577.94316752456223</c:v>
                </c:pt>
                <c:pt idx="87">
                  <c:v>587.87469129366696</c:v>
                </c:pt>
                <c:pt idx="88">
                  <c:v>597.88003700252534</c:v>
                </c:pt>
                <c:pt idx="89">
                  <c:v>607.9592046511375</c:v>
                </c:pt>
                <c:pt idx="90">
                  <c:v>618.11219423950308</c:v>
                </c:pt>
                <c:pt idx="91">
                  <c:v>628.33900576762244</c:v>
                </c:pt>
                <c:pt idx="92">
                  <c:v>638.63963923549534</c:v>
                </c:pt>
                <c:pt idx="93">
                  <c:v>649.01409464312201</c:v>
                </c:pt>
                <c:pt idx="94">
                  <c:v>659.46237199050233</c:v>
                </c:pt>
                <c:pt idx="95">
                  <c:v>669.98447127763643</c:v>
                </c:pt>
                <c:pt idx="96">
                  <c:v>680.58039250452396</c:v>
                </c:pt>
                <c:pt idx="97">
                  <c:v>691.25013567116525</c:v>
                </c:pt>
                <c:pt idx="98">
                  <c:v>701.99370077756021</c:v>
                </c:pt>
                <c:pt idx="99">
                  <c:v>712.81108782370893</c:v>
                </c:pt>
                <c:pt idx="100">
                  <c:v>723.7022968096112</c:v>
                </c:pt>
                <c:pt idx="101">
                  <c:v>734.66732773526701</c:v>
                </c:pt>
                <c:pt idx="102">
                  <c:v>745.70618060067659</c:v>
                </c:pt>
                <c:pt idx="103">
                  <c:v>756.81885540583994</c:v>
                </c:pt>
                <c:pt idx="104">
                  <c:v>768.00535215075683</c:v>
                </c:pt>
                <c:pt idx="105">
                  <c:v>779.26567083542739</c:v>
                </c:pt>
                <c:pt idx="106">
                  <c:v>790.59981145985171</c:v>
                </c:pt>
                <c:pt idx="107">
                  <c:v>802.00777402402957</c:v>
                </c:pt>
                <c:pt idx="108">
                  <c:v>813.48955852796109</c:v>
                </c:pt>
                <c:pt idx="109">
                  <c:v>825.04516497164627</c:v>
                </c:pt>
                <c:pt idx="110">
                  <c:v>836.67459335508511</c:v>
                </c:pt>
                <c:pt idx="111">
                  <c:v>848.37784367827794</c:v>
                </c:pt>
                <c:pt idx="112">
                  <c:v>860.15491594122386</c:v>
                </c:pt>
                <c:pt idx="113">
                  <c:v>872.00581014392401</c:v>
                </c:pt>
                <c:pt idx="114">
                  <c:v>883.93052628637724</c:v>
                </c:pt>
                <c:pt idx="115">
                  <c:v>895.9290643685847</c:v>
                </c:pt>
                <c:pt idx="116">
                  <c:v>908.00142439054548</c:v>
                </c:pt>
                <c:pt idx="117">
                  <c:v>920.14760635225969</c:v>
                </c:pt>
                <c:pt idx="118">
                  <c:v>932.367610253728</c:v>
                </c:pt>
                <c:pt idx="119">
                  <c:v>944.66143609494986</c:v>
                </c:pt>
                <c:pt idx="120">
                  <c:v>957.02908387592538</c:v>
                </c:pt>
                <c:pt idx="121">
                  <c:v>969.47055359665455</c:v>
                </c:pt>
                <c:pt idx="122">
                  <c:v>981.98584525713738</c:v>
                </c:pt>
                <c:pt idx="123">
                  <c:v>994.57495885737364</c:v>
                </c:pt>
                <c:pt idx="124">
                  <c:v>1007.2378943973642</c:v>
                </c:pt>
                <c:pt idx="125">
                  <c:v>1019.9746518771076</c:v>
                </c:pt>
                <c:pt idx="126">
                  <c:v>1032.7852312966049</c:v>
                </c:pt>
                <c:pt idx="127">
                  <c:v>1045.6696326558563</c:v>
                </c:pt>
                <c:pt idx="128">
                  <c:v>1058.6278559548609</c:v>
                </c:pt>
                <c:pt idx="129">
                  <c:v>1071.6599011936194</c:v>
                </c:pt>
                <c:pt idx="130">
                  <c:v>1084.7657683721316</c:v>
                </c:pt>
                <c:pt idx="131">
                  <c:v>1097.9454574903973</c:v>
                </c:pt>
                <c:pt idx="132">
                  <c:v>1111.1989685484168</c:v>
                </c:pt>
                <c:pt idx="133">
                  <c:v>1124.5263015461901</c:v>
                </c:pt>
                <c:pt idx="134">
                  <c:v>1137.9274564837165</c:v>
                </c:pt>
                <c:pt idx="135">
                  <c:v>1151.4024333609968</c:v>
                </c:pt>
                <c:pt idx="136">
                  <c:v>1164.951232178031</c:v>
                </c:pt>
                <c:pt idx="137">
                  <c:v>1178.5738529348184</c:v>
                </c:pt>
                <c:pt idx="138">
                  <c:v>1192.2702956313601</c:v>
                </c:pt>
                <c:pt idx="139">
                  <c:v>1206.0405602676549</c:v>
                </c:pt>
                <c:pt idx="140">
                  <c:v>1219.8846468437041</c:v>
                </c:pt>
                <c:pt idx="141">
                  <c:v>1233.802555359506</c:v>
                </c:pt>
                <c:pt idx="142">
                  <c:v>1247.7942858150623</c:v>
                </c:pt>
                <c:pt idx="143">
                  <c:v>1261.8598382103719</c:v>
                </c:pt>
                <c:pt idx="144">
                  <c:v>1275.9992125454353</c:v>
                </c:pt>
                <c:pt idx="145">
                  <c:v>1290.2124088202518</c:v>
                </c:pt>
                <c:pt idx="146">
                  <c:v>1304.4994270348225</c:v>
                </c:pt>
                <c:pt idx="147">
                  <c:v>1318.860267189147</c:v>
                </c:pt>
                <c:pt idx="148">
                  <c:v>1333.2949292832247</c:v>
                </c:pt>
                <c:pt idx="149">
                  <c:v>1347.8034133170568</c:v>
                </c:pt>
                <c:pt idx="150">
                  <c:v>1362.3857192906416</c:v>
                </c:pt>
                <c:pt idx="151">
                  <c:v>1377.041847203981</c:v>
                </c:pt>
                <c:pt idx="152">
                  <c:v>1391.7717970570734</c:v>
                </c:pt>
                <c:pt idx="153">
                  <c:v>1406.5755688499198</c:v>
                </c:pt>
                <c:pt idx="154">
                  <c:v>1421.4531625825198</c:v>
                </c:pt>
                <c:pt idx="155">
                  <c:v>1436.4045782548728</c:v>
                </c:pt>
                <c:pt idx="156">
                  <c:v>1451.4298158669803</c:v>
                </c:pt>
                <c:pt idx="157">
                  <c:v>1466.5288754188414</c:v>
                </c:pt>
                <c:pt idx="158">
                  <c:v>1481.701756910456</c:v>
                </c:pt>
                <c:pt idx="159">
                  <c:v>1496.9484603418246</c:v>
                </c:pt>
                <c:pt idx="160">
                  <c:v>1512.2689857129462</c:v>
                </c:pt>
                <c:pt idx="161">
                  <c:v>1527.6633330238215</c:v>
                </c:pt>
                <c:pt idx="162">
                  <c:v>1543.1315022744511</c:v>
                </c:pt>
                <c:pt idx="163">
                  <c:v>1558.6734934648339</c:v>
                </c:pt>
                <c:pt idx="164">
                  <c:v>1574.28930659497</c:v>
                </c:pt>
                <c:pt idx="165">
                  <c:v>1589.9789416648605</c:v>
                </c:pt>
                <c:pt idx="166">
                  <c:v>1605.7423986745039</c:v>
                </c:pt>
                <c:pt idx="167">
                  <c:v>1621.5796776239017</c:v>
                </c:pt>
                <c:pt idx="168">
                  <c:v>1637.4907785130531</c:v>
                </c:pt>
                <c:pt idx="169">
                  <c:v>1653.475701341958</c:v>
                </c:pt>
                <c:pt idx="170">
                  <c:v>1669.5344461106165</c:v>
                </c:pt>
                <c:pt idx="171">
                  <c:v>1685.6670128190287</c:v>
                </c:pt>
                <c:pt idx="172">
                  <c:v>1701.8734014671941</c:v>
                </c:pt>
                <c:pt idx="173">
                  <c:v>1718.1536120551143</c:v>
                </c:pt>
                <c:pt idx="174">
                  <c:v>1734.5076445827872</c:v>
                </c:pt>
                <c:pt idx="175">
                  <c:v>1750.9354990502134</c:v>
                </c:pt>
                <c:pt idx="176">
                  <c:v>1767.4371754573942</c:v>
                </c:pt>
                <c:pt idx="177">
                  <c:v>1784.0126738043282</c:v>
                </c:pt>
                <c:pt idx="178">
                  <c:v>1800.6619940910166</c:v>
                </c:pt>
                <c:pt idx="179">
                  <c:v>1817.3851363174576</c:v>
                </c:pt>
                <c:pt idx="180">
                  <c:v>1834.1821004836529</c:v>
                </c:pt>
                <c:pt idx="181">
                  <c:v>1851.0528865896015</c:v>
                </c:pt>
                <c:pt idx="182">
                  <c:v>1867.9974946353041</c:v>
                </c:pt>
                <c:pt idx="183">
                  <c:v>1885.0159246207595</c:v>
                </c:pt>
                <c:pt idx="184">
                  <c:v>1902.1081765459694</c:v>
                </c:pt>
                <c:pt idx="185">
                  <c:v>1919.2742504109333</c:v>
                </c:pt>
                <c:pt idx="186">
                  <c:v>1936.5141462156498</c:v>
                </c:pt>
                <c:pt idx="187">
                  <c:v>1953.827863960121</c:v>
                </c:pt>
                <c:pt idx="188">
                  <c:v>1971.2154036443449</c:v>
                </c:pt>
                <c:pt idx="189">
                  <c:v>1988.6767652683236</c:v>
                </c:pt>
                <c:pt idx="190">
                  <c:v>2006.211948832055</c:v>
                </c:pt>
                <c:pt idx="191">
                  <c:v>2023.8209543355404</c:v>
                </c:pt>
                <c:pt idx="192">
                  <c:v>2041.5037817787793</c:v>
                </c:pt>
                <c:pt idx="193">
                  <c:v>2059.260431161772</c:v>
                </c:pt>
                <c:pt idx="194">
                  <c:v>2077.0909024845182</c:v>
                </c:pt>
                <c:pt idx="195">
                  <c:v>2094.9951957470184</c:v>
                </c:pt>
                <c:pt idx="196">
                  <c:v>2112.9733109492718</c:v>
                </c:pt>
                <c:pt idx="197">
                  <c:v>2131.0252480912795</c:v>
                </c:pt>
                <c:pt idx="198">
                  <c:v>2149.1510071730409</c:v>
                </c:pt>
                <c:pt idx="199">
                  <c:v>2167.3505881945548</c:v>
                </c:pt>
                <c:pt idx="200">
                  <c:v>2185.6239911558237</c:v>
                </c:pt>
                <c:pt idx="201">
                  <c:v>2203.9712160568452</c:v>
                </c:pt>
                <c:pt idx="202">
                  <c:v>2222.3922628976206</c:v>
                </c:pt>
                <c:pt idx="203">
                  <c:v>2240.8871316781501</c:v>
                </c:pt>
                <c:pt idx="204">
                  <c:v>2259.4558223984327</c:v>
                </c:pt>
                <c:pt idx="205">
                  <c:v>2278.0983350584697</c:v>
                </c:pt>
                <c:pt idx="206">
                  <c:v>2296.8146696582598</c:v>
                </c:pt>
                <c:pt idx="207">
                  <c:v>2315.604826197804</c:v>
                </c:pt>
                <c:pt idx="208">
                  <c:v>2334.4688046771016</c:v>
                </c:pt>
                <c:pt idx="209">
                  <c:v>2353.4066050961528</c:v>
                </c:pt>
                <c:pt idx="210">
                  <c:v>2372.4182274549576</c:v>
                </c:pt>
                <c:pt idx="211">
                  <c:v>2391.5036717535163</c:v>
                </c:pt>
                <c:pt idx="212">
                  <c:v>2410.6629379918286</c:v>
                </c:pt>
                <c:pt idx="213">
                  <c:v>2429.896026169894</c:v>
                </c:pt>
                <c:pt idx="214">
                  <c:v>2449.2029362877138</c:v>
                </c:pt>
                <c:pt idx="215">
                  <c:v>2468.5836683452867</c:v>
                </c:pt>
                <c:pt idx="216">
                  <c:v>2488.0382223426136</c:v>
                </c:pt>
                <c:pt idx="217">
                  <c:v>2507.5665982796945</c:v>
                </c:pt>
                <c:pt idx="218">
                  <c:v>2527.1687961565285</c:v>
                </c:pt>
                <c:pt idx="219">
                  <c:v>2546.8448159731165</c:v>
                </c:pt>
                <c:pt idx="220">
                  <c:v>2566.5946577294576</c:v>
                </c:pt>
                <c:pt idx="221">
                  <c:v>2586.4183214255531</c:v>
                </c:pt>
                <c:pt idx="222">
                  <c:v>2606.3158070614022</c:v>
                </c:pt>
                <c:pt idx="223">
                  <c:v>2626.2871146370039</c:v>
                </c:pt>
                <c:pt idx="224">
                  <c:v>2646.3322441523601</c:v>
                </c:pt>
                <c:pt idx="225">
                  <c:v>2666.4511956074703</c:v>
                </c:pt>
                <c:pt idx="226">
                  <c:v>2686.6439690023344</c:v>
                </c:pt>
                <c:pt idx="227">
                  <c:v>2706.9105643369512</c:v>
                </c:pt>
                <c:pt idx="228">
                  <c:v>2727.2509816113215</c:v>
                </c:pt>
                <c:pt idx="229">
                  <c:v>2747.6652208254463</c:v>
                </c:pt>
                <c:pt idx="230">
                  <c:v>2768.1532819793247</c:v>
                </c:pt>
                <c:pt idx="231">
                  <c:v>2788.7151650729566</c:v>
                </c:pt>
                <c:pt idx="232">
                  <c:v>2809.3508701063415</c:v>
                </c:pt>
                <c:pt idx="233">
                  <c:v>2830.0603970794809</c:v>
                </c:pt>
                <c:pt idx="234">
                  <c:v>2850.8437459923725</c:v>
                </c:pt>
                <c:pt idx="235">
                  <c:v>2871.700916845019</c:v>
                </c:pt>
                <c:pt idx="236">
                  <c:v>2892.6319096374195</c:v>
                </c:pt>
                <c:pt idx="237">
                  <c:v>2913.6367243695745</c:v>
                </c:pt>
                <c:pt idx="238">
                  <c:v>2934.7153610414807</c:v>
                </c:pt>
                <c:pt idx="239">
                  <c:v>2955.8678196531419</c:v>
                </c:pt>
                <c:pt idx="240">
                  <c:v>2977.0941002045565</c:v>
                </c:pt>
                <c:pt idx="241">
                  <c:v>2998.3942026957243</c:v>
                </c:pt>
                <c:pt idx="242">
                  <c:v>3019.7681271266474</c:v>
                </c:pt>
                <c:pt idx="243">
                  <c:v>3041.2158734973227</c:v>
                </c:pt>
                <c:pt idx="244">
                  <c:v>3062.7374418077525</c:v>
                </c:pt>
                <c:pt idx="245">
                  <c:v>3084.3328320579349</c:v>
                </c:pt>
                <c:pt idx="246">
                  <c:v>3106.0020442478713</c:v>
                </c:pt>
                <c:pt idx="247">
                  <c:v>3127.7450783775621</c:v>
                </c:pt>
                <c:pt idx="248">
                  <c:v>3149.5619344470069</c:v>
                </c:pt>
                <c:pt idx="249">
                  <c:v>3171.4526124562035</c:v>
                </c:pt>
                <c:pt idx="250">
                  <c:v>3193.417112405155</c:v>
                </c:pt>
                <c:pt idx="251">
                  <c:v>3215.45543429386</c:v>
                </c:pt>
                <c:pt idx="252">
                  <c:v>3237.5675781223181</c:v>
                </c:pt>
                <c:pt idx="253">
                  <c:v>3259.7535438905311</c:v>
                </c:pt>
                <c:pt idx="254">
                  <c:v>3282.0133315984976</c:v>
                </c:pt>
                <c:pt idx="255">
                  <c:v>3304.3469412462168</c:v>
                </c:pt>
                <c:pt idx="256">
                  <c:v>3326.7543728336891</c:v>
                </c:pt>
                <c:pt idx="257">
                  <c:v>3349.2356263609167</c:v>
                </c:pt>
                <c:pt idx="258">
                  <c:v>3371.790701827897</c:v>
                </c:pt>
                <c:pt idx="259">
                  <c:v>3394.4195992346322</c:v>
                </c:pt>
                <c:pt idx="260">
                  <c:v>3417.1223185811195</c:v>
                </c:pt>
                <c:pt idx="261">
                  <c:v>3439.8988598673614</c:v>
                </c:pt>
                <c:pt idx="262">
                  <c:v>3462.7492230933562</c:v>
                </c:pt>
                <c:pt idx="263">
                  <c:v>3485.6734082591042</c:v>
                </c:pt>
                <c:pt idx="264">
                  <c:v>3508.671415364608</c:v>
                </c:pt>
                <c:pt idx="265">
                  <c:v>3531.7432444098645</c:v>
                </c:pt>
                <c:pt idx="266">
                  <c:v>3554.8888953948749</c:v>
                </c:pt>
                <c:pt idx="267">
                  <c:v>3578.1083683196371</c:v>
                </c:pt>
                <c:pt idx="268">
                  <c:v>3601.4016631841541</c:v>
                </c:pt>
                <c:pt idx="269">
                  <c:v>3624.7687799884256</c:v>
                </c:pt>
                <c:pt idx="270">
                  <c:v>3648.2097187324498</c:v>
                </c:pt>
                <c:pt idx="271">
                  <c:v>3671.724479416228</c:v>
                </c:pt>
                <c:pt idx="272">
                  <c:v>3695.3130620397601</c:v>
                </c:pt>
                <c:pt idx="273">
                  <c:v>3718.9754666030458</c:v>
                </c:pt>
                <c:pt idx="274">
                  <c:v>3742.7116931060837</c:v>
                </c:pt>
                <c:pt idx="275">
                  <c:v>3766.5217415488778</c:v>
                </c:pt>
                <c:pt idx="276">
                  <c:v>3790.4056119314246</c:v>
                </c:pt>
                <c:pt idx="277">
                  <c:v>3814.3633042537249</c:v>
                </c:pt>
                <c:pt idx="278">
                  <c:v>3838.3948185157774</c:v>
                </c:pt>
                <c:pt idx="279">
                  <c:v>3862.5001547175852</c:v>
                </c:pt>
                <c:pt idx="280">
                  <c:v>3886.679312859148</c:v>
                </c:pt>
                <c:pt idx="281">
                  <c:v>3910.9322929404616</c:v>
                </c:pt>
                <c:pt idx="282">
                  <c:v>3935.2590949615296</c:v>
                </c:pt>
                <c:pt idx="283">
                  <c:v>3959.6597189223521</c:v>
                </c:pt>
                <c:pt idx="284">
                  <c:v>3984.1341648229281</c:v>
                </c:pt>
                <c:pt idx="285">
                  <c:v>4008.6824326632559</c:v>
                </c:pt>
                <c:pt idx="286">
                  <c:v>4033.3045224433404</c:v>
                </c:pt>
                <c:pt idx="287">
                  <c:v>4058.000434163177</c:v>
                </c:pt>
                <c:pt idx="288">
                  <c:v>4082.7701678227681</c:v>
                </c:pt>
                <c:pt idx="289">
                  <c:v>4107.6137234221105</c:v>
                </c:pt>
                <c:pt idx="290">
                  <c:v>4132.5311009612087</c:v>
                </c:pt>
                <c:pt idx="291">
                  <c:v>4157.5223004400614</c:v>
                </c:pt>
                <c:pt idx="292">
                  <c:v>4182.5873218586657</c:v>
                </c:pt>
                <c:pt idx="293">
                  <c:v>4207.7261652170246</c:v>
                </c:pt>
                <c:pt idx="294">
                  <c:v>4232.9388305151369</c:v>
                </c:pt>
                <c:pt idx="295">
                  <c:v>4258.2253177530029</c:v>
                </c:pt>
                <c:pt idx="296">
                  <c:v>4283.5856269306214</c:v>
                </c:pt>
                <c:pt idx="297">
                  <c:v>4309.0197580479962</c:v>
                </c:pt>
                <c:pt idx="298">
                  <c:v>4334.5277111051228</c:v>
                </c:pt>
                <c:pt idx="299">
                  <c:v>4360.1094861020028</c:v>
                </c:pt>
                <c:pt idx="300">
                  <c:v>4385.7650830386374</c:v>
                </c:pt>
                <c:pt idx="301">
                  <c:v>4411.4945019150255</c:v>
                </c:pt>
                <c:pt idx="302">
                  <c:v>4437.297742731168</c:v>
                </c:pt>
                <c:pt idx="303">
                  <c:v>4463.1748054870623</c:v>
                </c:pt>
                <c:pt idx="304">
                  <c:v>4489.125690182711</c:v>
                </c:pt>
                <c:pt idx="305">
                  <c:v>4515.1503968181141</c:v>
                </c:pt>
                <c:pt idx="306">
                  <c:v>4541.2489253932708</c:v>
                </c:pt>
                <c:pt idx="307">
                  <c:v>4567.4212759081811</c:v>
                </c:pt>
                <c:pt idx="308">
                  <c:v>4593.667448362844</c:v>
                </c:pt>
                <c:pt idx="309">
                  <c:v>4619.9874427572613</c:v>
                </c:pt>
                <c:pt idx="310">
                  <c:v>4646.3812590914313</c:v>
                </c:pt>
                <c:pt idx="311">
                  <c:v>4672.8488973653557</c:v>
                </c:pt>
                <c:pt idx="312">
                  <c:v>4699.3903575790346</c:v>
                </c:pt>
                <c:pt idx="313">
                  <c:v>4726.0056397324679</c:v>
                </c:pt>
                <c:pt idx="314">
                  <c:v>4752.694743825652</c:v>
                </c:pt>
                <c:pt idx="315">
                  <c:v>4779.4576698585915</c:v>
                </c:pt>
                <c:pt idx="316">
                  <c:v>4806.2944178312846</c:v>
                </c:pt>
                <c:pt idx="317">
                  <c:v>4833.2049877437312</c:v>
                </c:pt>
                <c:pt idx="318">
                  <c:v>4860.1893795959322</c:v>
                </c:pt>
                <c:pt idx="319">
                  <c:v>4887.247593387885</c:v>
                </c:pt>
                <c:pt idx="320">
                  <c:v>4914.3796291195931</c:v>
                </c:pt>
                <c:pt idx="321">
                  <c:v>4941.5854867910539</c:v>
                </c:pt>
                <c:pt idx="322">
                  <c:v>4968.8651664022673</c:v>
                </c:pt>
                <c:pt idx="323">
                  <c:v>4996.2186679532369</c:v>
                </c:pt>
                <c:pt idx="324">
                  <c:v>5023.6459914439602</c:v>
                </c:pt>
                <c:pt idx="325">
                  <c:v>5051.1471368744351</c:v>
                </c:pt>
                <c:pt idx="326">
                  <c:v>5078.7221042446654</c:v>
                </c:pt>
                <c:pt idx="327">
                  <c:v>5106.3708935546483</c:v>
                </c:pt>
                <c:pt idx="328">
                  <c:v>5134.0935048043839</c:v>
                </c:pt>
                <c:pt idx="329">
                  <c:v>5161.8899379938757</c:v>
                </c:pt>
                <c:pt idx="330">
                  <c:v>5189.7601931231202</c:v>
                </c:pt>
                <c:pt idx="331">
                  <c:v>5217.7042701921182</c:v>
                </c:pt>
                <c:pt idx="332">
                  <c:v>5245.7221692008679</c:v>
                </c:pt>
                <c:pt idx="333">
                  <c:v>5273.813890149373</c:v>
                </c:pt>
                <c:pt idx="334">
                  <c:v>5301.9794330376326</c:v>
                </c:pt>
                <c:pt idx="335">
                  <c:v>5330.2187978656457</c:v>
                </c:pt>
                <c:pt idx="336">
                  <c:v>5358.5319846334114</c:v>
                </c:pt>
                <c:pt idx="337">
                  <c:v>5386.9189933409316</c:v>
                </c:pt>
                <c:pt idx="338">
                  <c:v>5415.3798239882044</c:v>
                </c:pt>
                <c:pt idx="339">
                  <c:v>5443.9144765752299</c:v>
                </c:pt>
                <c:pt idx="340">
                  <c:v>5472.5229511020125</c:v>
                </c:pt>
                <c:pt idx="341">
                  <c:v>5501.2052475685468</c:v>
                </c:pt>
                <c:pt idx="342">
                  <c:v>5529.9613659748356</c:v>
                </c:pt>
                <c:pt idx="343">
                  <c:v>5558.7913063208753</c:v>
                </c:pt>
                <c:pt idx="344">
                  <c:v>5587.6950686066712</c:v>
                </c:pt>
                <c:pt idx="345">
                  <c:v>5616.6726528322197</c:v>
                </c:pt>
                <c:pt idx="346">
                  <c:v>5645.7240589975254</c:v>
                </c:pt>
                <c:pt idx="347">
                  <c:v>5674.8492871025792</c:v>
                </c:pt>
                <c:pt idx="348">
                  <c:v>5704.0483371473902</c:v>
                </c:pt>
                <c:pt idx="349">
                  <c:v>5733.3212091319529</c:v>
                </c:pt>
                <c:pt idx="350">
                  <c:v>5762.6679030562691</c:v>
                </c:pt>
                <c:pt idx="351">
                  <c:v>5792.0884189203425</c:v>
                </c:pt>
                <c:pt idx="352">
                  <c:v>5821.5827567241668</c:v>
                </c:pt>
                <c:pt idx="353">
                  <c:v>5851.1509164677454</c:v>
                </c:pt>
                <c:pt idx="354">
                  <c:v>5880.7928981510759</c:v>
                </c:pt>
                <c:pt idx="355">
                  <c:v>5910.5087017741616</c:v>
                </c:pt>
                <c:pt idx="356">
                  <c:v>5940.2983273370037</c:v>
                </c:pt>
                <c:pt idx="357">
                  <c:v>5970.1617748395947</c:v>
                </c:pt>
                <c:pt idx="358">
                  <c:v>6000.0990442819411</c:v>
                </c:pt>
                <c:pt idx="359">
                  <c:v>6030.1101356640411</c:v>
                </c:pt>
                <c:pt idx="360">
                  <c:v>6060.1950489858955</c:v>
                </c:pt>
                <c:pt idx="361">
                  <c:v>6090.3537842475016</c:v>
                </c:pt>
                <c:pt idx="362">
                  <c:v>6120.5863414488649</c:v>
                </c:pt>
                <c:pt idx="363">
                  <c:v>6150.892720589979</c:v>
                </c:pt>
                <c:pt idx="364">
                  <c:v>6181.2729216708485</c:v>
                </c:pt>
                <c:pt idx="365">
                  <c:v>6211.7269446914688</c:v>
                </c:pt>
                <c:pt idx="366">
                  <c:v>6242.2547896518445</c:v>
                </c:pt>
                <c:pt idx="367">
                  <c:v>6272.8564565519773</c:v>
                </c:pt>
                <c:pt idx="368">
                  <c:v>6303.5319453918582</c:v>
                </c:pt>
                <c:pt idx="369">
                  <c:v>6334.2812561714954</c:v>
                </c:pt>
                <c:pt idx="370">
                  <c:v>6365.1043888908862</c:v>
                </c:pt>
                <c:pt idx="371">
                  <c:v>6396.0013435500314</c:v>
                </c:pt>
                <c:pt idx="372">
                  <c:v>6426.9721201489274</c:v>
                </c:pt>
                <c:pt idx="373">
                  <c:v>6458.0167186875797</c:v>
                </c:pt>
                <c:pt idx="374">
                  <c:v>6489.1351391659855</c:v>
                </c:pt>
                <c:pt idx="375">
                  <c:v>6520.327381584144</c:v>
                </c:pt>
                <c:pt idx="376">
                  <c:v>6551.593445942055</c:v>
                </c:pt>
                <c:pt idx="377">
                  <c:v>6582.9333322397224</c:v>
                </c:pt>
                <c:pt idx="378">
                  <c:v>6614.3470404771433</c:v>
                </c:pt>
                <c:pt idx="379">
                  <c:v>6645.834570654315</c:v>
                </c:pt>
                <c:pt idx="380">
                  <c:v>6677.3959227712439</c:v>
                </c:pt>
                <c:pt idx="381">
                  <c:v>6709.0310968279246</c:v>
                </c:pt>
                <c:pt idx="382">
                  <c:v>6740.7400928243587</c:v>
                </c:pt>
                <c:pt idx="383">
                  <c:v>6772.5229107605455</c:v>
                </c:pt>
                <c:pt idx="384">
                  <c:v>6804.3795506364877</c:v>
                </c:pt>
                <c:pt idx="385">
                  <c:v>6836.3100124521843</c:v>
                </c:pt>
                <c:pt idx="386">
                  <c:v>6868.3142962076327</c:v>
                </c:pt>
                <c:pt idx="387">
                  <c:v>6900.3924019028345</c:v>
                </c:pt>
                <c:pt idx="388">
                  <c:v>6932.5443295377909</c:v>
                </c:pt>
                <c:pt idx="389">
                  <c:v>6964.7700791125044</c:v>
                </c:pt>
                <c:pt idx="390">
                  <c:v>6997.0696506269651</c:v>
                </c:pt>
                <c:pt idx="391">
                  <c:v>7029.443044081183</c:v>
                </c:pt>
                <c:pt idx="392">
                  <c:v>7061.8902594751544</c:v>
                </c:pt>
                <c:pt idx="393">
                  <c:v>7094.4112968088784</c:v>
                </c:pt>
                <c:pt idx="394">
                  <c:v>7127.0061560823569</c:v>
                </c:pt>
                <c:pt idx="395">
                  <c:v>7159.6748372955899</c:v>
                </c:pt>
                <c:pt idx="396">
                  <c:v>7192.4173404485764</c:v>
                </c:pt>
                <c:pt idx="397">
                  <c:v>7225.2336655413137</c:v>
                </c:pt>
                <c:pt idx="398">
                  <c:v>7258.1238125738064</c:v>
                </c:pt>
                <c:pt idx="399">
                  <c:v>7291.0877815460535</c:v>
                </c:pt>
                <c:pt idx="400">
                  <c:v>7324.125572458056</c:v>
                </c:pt>
                <c:pt idx="401">
                  <c:v>7357.2371853098084</c:v>
                </c:pt>
                <c:pt idx="402">
                  <c:v>7390.4226201013162</c:v>
                </c:pt>
                <c:pt idx="403">
                  <c:v>7423.6818768325775</c:v>
                </c:pt>
                <c:pt idx="404">
                  <c:v>7457.0149555035923</c:v>
                </c:pt>
                <c:pt idx="405">
                  <c:v>7490.4218561143607</c:v>
                </c:pt>
                <c:pt idx="406">
                  <c:v>7523.9025786648835</c:v>
                </c:pt>
                <c:pt idx="407">
                  <c:v>7557.4571231551599</c:v>
                </c:pt>
                <c:pt idx="408">
                  <c:v>7591.085489585188</c:v>
                </c:pt>
                <c:pt idx="409">
                  <c:v>7624.7876779549706</c:v>
                </c:pt>
                <c:pt idx="410">
                  <c:v>7658.5636882645085</c:v>
                </c:pt>
                <c:pt idx="411">
                  <c:v>7692.4135205138018</c:v>
                </c:pt>
                <c:pt idx="412">
                  <c:v>7726.3371747028441</c:v>
                </c:pt>
                <c:pt idx="413">
                  <c:v>7760.3346508316417</c:v>
                </c:pt>
                <c:pt idx="414">
                  <c:v>7794.4059489001929</c:v>
                </c:pt>
                <c:pt idx="415">
                  <c:v>7828.5510689084967</c:v>
                </c:pt>
                <c:pt idx="416">
                  <c:v>7862.7700108565577</c:v>
                </c:pt>
                <c:pt idx="417">
                  <c:v>7897.0627747443714</c:v>
                </c:pt>
                <c:pt idx="418">
                  <c:v>7931.4293605719377</c:v>
                </c:pt>
                <c:pt idx="419">
                  <c:v>7965.8697683392556</c:v>
                </c:pt>
                <c:pt idx="420">
                  <c:v>8000.383998046329</c:v>
                </c:pt>
                <c:pt idx="421">
                  <c:v>8034.9720496931568</c:v>
                </c:pt>
                <c:pt idx="422">
                  <c:v>8069.6339232797391</c:v>
                </c:pt>
                <c:pt idx="423">
                  <c:v>8104.3696188060721</c:v>
                </c:pt>
                <c:pt idx="424">
                  <c:v>8139.1791362721606</c:v>
                </c:pt>
                <c:pt idx="425">
                  <c:v>8174.0624756780035</c:v>
                </c:pt>
                <c:pt idx="426">
                  <c:v>8209.0196370235972</c:v>
                </c:pt>
                <c:pt idx="427">
                  <c:v>8244.0506203089481</c:v>
                </c:pt>
                <c:pt idx="428">
                  <c:v>8279.1554255340507</c:v>
                </c:pt>
                <c:pt idx="429">
                  <c:v>8314.3340526989068</c:v>
                </c:pt>
                <c:pt idx="430">
                  <c:v>8349.5865018035165</c:v>
                </c:pt>
                <c:pt idx="431">
                  <c:v>8384.9127728478798</c:v>
                </c:pt>
                <c:pt idx="432">
                  <c:v>8420.3128658319984</c:v>
                </c:pt>
                <c:pt idx="433">
                  <c:v>8455.7867807558687</c:v>
                </c:pt>
                <c:pt idx="434">
                  <c:v>8491.3345176194944</c:v>
                </c:pt>
                <c:pt idx="435">
                  <c:v>8526.9560764228718</c:v>
                </c:pt>
                <c:pt idx="436">
                  <c:v>8562.6514571660045</c:v>
                </c:pt>
                <c:pt idx="437">
                  <c:v>8598.420659848889</c:v>
                </c:pt>
                <c:pt idx="438">
                  <c:v>8634.2636844715307</c:v>
                </c:pt>
                <c:pt idx="439">
                  <c:v>8670.1805310339241</c:v>
                </c:pt>
                <c:pt idx="440">
                  <c:v>8706.1711995360693</c:v>
                </c:pt>
                <c:pt idx="441">
                  <c:v>8742.2356899779697</c:v>
                </c:pt>
                <c:pt idx="442">
                  <c:v>8778.3740023596238</c:v>
                </c:pt>
                <c:pt idx="443">
                  <c:v>8814.5861366810332</c:v>
                </c:pt>
                <c:pt idx="444">
                  <c:v>8850.8720929421943</c:v>
                </c:pt>
                <c:pt idx="445">
                  <c:v>8887.2318711431089</c:v>
                </c:pt>
                <c:pt idx="446">
                  <c:v>8923.6654712837753</c:v>
                </c:pt>
                <c:pt idx="447">
                  <c:v>8960.1728933641971</c:v>
                </c:pt>
                <c:pt idx="448">
                  <c:v>8996.7541373843742</c:v>
                </c:pt>
                <c:pt idx="449">
                  <c:v>9033.4092033443048</c:v>
                </c:pt>
                <c:pt idx="450">
                  <c:v>9070.138091243989</c:v>
                </c:pt>
                <c:pt idx="451">
                  <c:v>9106.9408010834231</c:v>
                </c:pt>
                <c:pt idx="452">
                  <c:v>9143.8173328626181</c:v>
                </c:pt>
                <c:pt idx="453">
                  <c:v>9180.7676865815592</c:v>
                </c:pt>
                <c:pt idx="454">
                  <c:v>9217.7918622402594</c:v>
                </c:pt>
                <c:pt idx="455">
                  <c:v>9254.8898598387095</c:v>
                </c:pt>
                <c:pt idx="456">
                  <c:v>9292.061679376915</c:v>
                </c:pt>
                <c:pt idx="457">
                  <c:v>9329.307320854874</c:v>
                </c:pt>
                <c:pt idx="458">
                  <c:v>9366.6267842725883</c:v>
                </c:pt>
                <c:pt idx="459">
                  <c:v>9404.0200696300544</c:v>
                </c:pt>
                <c:pt idx="460">
                  <c:v>9441.487176927274</c:v>
                </c:pt>
                <c:pt idx="461">
                  <c:v>9479.0281061642436</c:v>
                </c:pt>
                <c:pt idx="462">
                  <c:v>9516.6428573409758</c:v>
                </c:pt>
                <c:pt idx="463">
                  <c:v>9554.331430457456</c:v>
                </c:pt>
                <c:pt idx="464">
                  <c:v>9592.0938255136898</c:v>
                </c:pt>
                <c:pt idx="465">
                  <c:v>9629.930042509679</c:v>
                </c:pt>
                <c:pt idx="466">
                  <c:v>9667.8400814454217</c:v>
                </c:pt>
                <c:pt idx="467">
                  <c:v>9705.8239423209179</c:v>
                </c:pt>
                <c:pt idx="468">
                  <c:v>9743.8816251361623</c:v>
                </c:pt>
                <c:pt idx="469">
                  <c:v>9782.0131298911674</c:v>
                </c:pt>
                <c:pt idx="470">
                  <c:v>9820.2184565859225</c:v>
                </c:pt>
                <c:pt idx="471">
                  <c:v>9858.4976052204329</c:v>
                </c:pt>
                <c:pt idx="472">
                  <c:v>9896.8505757946987</c:v>
                </c:pt>
                <c:pt idx="473">
                  <c:v>9935.277368308718</c:v>
                </c:pt>
                <c:pt idx="474">
                  <c:v>9973.7779827624909</c:v>
                </c:pt>
                <c:pt idx="475">
                  <c:v>10012.35241915601</c:v>
                </c:pt>
                <c:pt idx="476">
                  <c:v>10051.00067748929</c:v>
                </c:pt>
                <c:pt idx="477">
                  <c:v>10089.722757762323</c:v>
                </c:pt>
                <c:pt idx="478">
                  <c:v>10128.518659975109</c:v>
                </c:pt>
                <c:pt idx="479">
                  <c:v>10167.388384127647</c:v>
                </c:pt>
                <c:pt idx="480">
                  <c:v>10206.33193021994</c:v>
                </c:pt>
                <c:pt idx="481">
                  <c:v>10245.349298251989</c:v>
                </c:pt>
                <c:pt idx="482">
                  <c:v>10284.440488223785</c:v>
                </c:pt>
                <c:pt idx="483">
                  <c:v>10323.60550013534</c:v>
                </c:pt>
                <c:pt idx="484">
                  <c:v>10362.844333986652</c:v>
                </c:pt>
                <c:pt idx="485">
                  <c:v>10402.156989777712</c:v>
                </c:pt>
                <c:pt idx="486">
                  <c:v>10441.543467508527</c:v>
                </c:pt>
                <c:pt idx="487">
                  <c:v>10481.003767179098</c:v>
                </c:pt>
                <c:pt idx="488">
                  <c:v>10520.537888789419</c:v>
                </c:pt>
                <c:pt idx="489">
                  <c:v>10560.145832339496</c:v>
                </c:pt>
                <c:pt idx="490">
                  <c:v>10599.827597829322</c:v>
                </c:pt>
                <c:pt idx="491">
                  <c:v>10639.583185258907</c:v>
                </c:pt>
                <c:pt idx="492">
                  <c:v>10679.412594628244</c:v>
                </c:pt>
                <c:pt idx="493">
                  <c:v>10719.315825937334</c:v>
                </c:pt>
                <c:pt idx="494">
                  <c:v>10759.29287918618</c:v>
                </c:pt>
                <c:pt idx="495">
                  <c:v>10799.343754374782</c:v>
                </c:pt>
                <c:pt idx="496">
                  <c:v>10839.468451503133</c:v>
                </c:pt>
                <c:pt idx="497">
                  <c:v>10879.666970571236</c:v>
                </c:pt>
                <c:pt idx="498">
                  <c:v>10919.939311579094</c:v>
                </c:pt>
                <c:pt idx="499">
                  <c:v>10960.285474526709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C1-4D3E-8695-D20C126A757C}"/>
            </c:ext>
          </c:extLst>
        </c:ser>
        <c:ser>
          <c:idx val="1"/>
          <c:order val="1"/>
          <c:tx>
            <c:v>Pumpe DDC-1T+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Strömungswiderstand!$R$4:$R$503</c:f>
              <c:numCache>
                <c:formatCode>0</c:formatCode>
                <c:ptCount val="500"/>
                <c:pt idx="0">
                  <c:v>46009.932780000003</c:v>
                </c:pt>
                <c:pt idx="1">
                  <c:v>46009.876273537368</c:v>
                </c:pt>
                <c:pt idx="2">
                  <c:v>46009.674937910859</c:v>
                </c:pt>
                <c:pt idx="3">
                  <c:v>46009.306175270271</c:v>
                </c:pt>
                <c:pt idx="4">
                  <c:v>46008.756232401101</c:v>
                </c:pt>
                <c:pt idx="5">
                  <c:v>46008.014807259693</c:v>
                </c:pt>
                <c:pt idx="6">
                  <c:v>46007.073548240536</c:v>
                </c:pt>
                <c:pt idx="7">
                  <c:v>46005.925378757624</c:v>
                </c:pt>
                <c:pt idx="8">
                  <c:v>46004.564128756727</c:v>
                </c:pt>
                <c:pt idx="9">
                  <c:v>46002.984309524167</c:v>
                </c:pt>
                <c:pt idx="10">
                  <c:v>46001.180965159321</c:v>
                </c:pt>
                <c:pt idx="11">
                  <c:v>45999.149569049056</c:v>
                </c:pt>
                <c:pt idx="12">
                  <c:v>45996.885948614137</c:v>
                </c:pt>
                <c:pt idx="13">
                  <c:v>45994.386228766336</c:v>
                </c:pt>
                <c:pt idx="14">
                  <c:v>45991.646788271035</c:v>
                </c:pt>
                <c:pt idx="15">
                  <c:v>45988.664225316053</c:v>
                </c:pt>
                <c:pt idx="16">
                  <c:v>45985.435329834057</c:v>
                </c:pt>
                <c:pt idx="17">
                  <c:v>45981.957060897439</c:v>
                </c:pt>
                <c:pt idx="18">
                  <c:v>45978.226528001571</c:v>
                </c:pt>
                <c:pt idx="19">
                  <c:v>45974.24097538081</c:v>
                </c:pt>
                <c:pt idx="20">
                  <c:v>45969.997768726993</c:v>
                </c:pt>
                <c:pt idx="21">
                  <c:v>45965.494383836747</c:v>
                </c:pt>
                <c:pt idx="22">
                  <c:v>45960.728396826387</c:v>
                </c:pt>
                <c:pt idx="23">
                  <c:v>45955.697475634348</c:v>
                </c:pt>
                <c:pt idx="24">
                  <c:v>45950.399372591812</c:v>
                </c:pt>
                <c:pt idx="25">
                  <c:v>45944.831917886906</c:v>
                </c:pt>
                <c:pt idx="26">
                  <c:v>45938.993013782972</c:v>
                </c:pt>
                <c:pt idx="27">
                  <c:v>45932.880629477251</c:v>
                </c:pt>
                <c:pt idx="28">
                  <c:v>45926.492796507664</c:v>
                </c:pt>
                <c:pt idx="29">
                  <c:v>45919.827604631144</c:v>
                </c:pt>
                <c:pt idx="30">
                  <c:v>45912.883198110372</c:v>
                </c:pt>
                <c:pt idx="31">
                  <c:v>45905.657772355647</c:v>
                </c:pt>
                <c:pt idx="32">
                  <c:v>45898.149570877569</c:v>
                </c:pt>
                <c:pt idx="33">
                  <c:v>45890.356882512671</c:v>
                </c:pt>
                <c:pt idx="34">
                  <c:v>45882.278038889846</c:v>
                </c:pt>
                <c:pt idx="35">
                  <c:v>45873.911412110108</c:v>
                </c:pt>
                <c:pt idx="36">
                  <c:v>45865.255412615996</c:v>
                </c:pt>
                <c:pt idx="37">
                  <c:v>45856.308487230286</c:v>
                </c:pt>
                <c:pt idx="38">
                  <c:v>45847.069117346211</c:v>
                </c:pt>
                <c:pt idx="39">
                  <c:v>45837.5358172536</c:v>
                </c:pt>
                <c:pt idx="40">
                  <c:v>45827.707132587791</c:v>
                </c:pt>
                <c:pt idx="41">
                  <c:v>45817.581638889031</c:v>
                </c:pt>
                <c:pt idx="42">
                  <c:v>45807.157940262274</c:v>
                </c:pt>
                <c:pt idx="43">
                  <c:v>45796.43466812792</c:v>
                </c:pt>
                <c:pt idx="44">
                  <c:v>45785.410480055369</c:v>
                </c:pt>
                <c:pt idx="45">
                  <c:v>45774.084058672182</c:v>
                </c:pt>
                <c:pt idx="46">
                  <c:v>45762.454110642306</c:v>
                </c:pt>
                <c:pt idx="47">
                  <c:v>45750.519365707485</c:v>
                </c:pt>
                <c:pt idx="48">
                  <c:v>45738.278575786862</c:v>
                </c:pt>
                <c:pt idx="49">
                  <c:v>45725.730514129893</c:v>
                </c:pt>
                <c:pt idx="50">
                  <c:v>45712.873974518501</c:v>
                </c:pt>
                <c:pt idx="51">
                  <c:v>45699.707770514622</c:v>
                </c:pt>
                <c:pt idx="52">
                  <c:v>45686.230734749697</c:v>
                </c:pt>
                <c:pt idx="53">
                  <c:v>45672.441718252987</c:v>
                </c:pt>
                <c:pt idx="54">
                  <c:v>45658.339589816052</c:v>
                </c:pt>
                <c:pt idx="55">
                  <c:v>45643.923235390532</c:v>
                </c:pt>
                <c:pt idx="56">
                  <c:v>45629.191557517086</c:v>
                </c:pt>
                <c:pt idx="57">
                  <c:v>45614.143474783385</c:v>
                </c:pt>
                <c:pt idx="58">
                  <c:v>45598.777921308982</c:v>
                </c:pt>
                <c:pt idx="59">
                  <c:v>45583.093846255513</c:v>
                </c:pt>
                <c:pt idx="60">
                  <c:v>45567.090213360425</c:v>
                </c:pt>
                <c:pt idx="61">
                  <c:v>45550.76600049276</c:v>
                </c:pt>
                <c:pt idx="62">
                  <c:v>45534.120199229634</c:v>
                </c:pt>
                <c:pt idx="63">
                  <c:v>45517.151814452096</c:v>
                </c:pt>
                <c:pt idx="64">
                  <c:v>45499.859863959158</c:v>
                </c:pt>
                <c:pt idx="65">
                  <c:v>45482.243378099003</c:v>
                </c:pt>
                <c:pt idx="66">
                  <c:v>45464.301399416203</c:v>
                </c:pt>
                <c:pt idx="67">
                  <c:v>45446.032982314166</c:v>
                </c:pt>
                <c:pt idx="68">
                  <c:v>45427.437192731828</c:v>
                </c:pt>
                <c:pt idx="69">
                  <c:v>45408.513107833889</c:v>
                </c:pt>
                <c:pt idx="70">
                  <c:v>45389.259815713645</c:v>
                </c:pt>
                <c:pt idx="71">
                  <c:v>45369.676415107999</c:v>
                </c:pt>
                <c:pt idx="72">
                  <c:v>45349.762015123801</c:v>
                </c:pt>
                <c:pt idx="73">
                  <c:v>45329.515734974892</c:v>
                </c:pt>
                <c:pt idx="74">
                  <c:v>45308.936703729451</c:v>
                </c:pt>
                <c:pt idx="75">
                  <c:v>45288.024060066993</c:v>
                </c:pt>
                <c:pt idx="76">
                  <c:v>45266.776952044471</c:v>
                </c:pt>
                <c:pt idx="77">
                  <c:v>45245.194536871189</c:v>
                </c:pt>
                <c:pt idx="78">
                  <c:v>45223.275980691949</c:v>
                </c:pt>
                <c:pt idx="79">
                  <c:v>45201.020458378116</c:v>
                </c:pt>
                <c:pt idx="80">
                  <c:v>45178.427153326062</c:v>
                </c:pt>
                <c:pt idx="81">
                  <c:v>45155.495257262883</c:v>
                </c:pt>
                <c:pt idx="82">
                  <c:v>45132.223970058854</c:v>
                </c:pt>
                <c:pt idx="83">
                  <c:v>45108.612499546289</c:v>
                </c:pt>
                <c:pt idx="84">
                  <c:v>45084.660061344664</c:v>
                </c:pt>
                <c:pt idx="85">
                  <c:v>45060.365878691657</c:v>
                </c:pt>
                <c:pt idx="86">
                  <c:v>45035.72918227964</c:v>
                </c:pt>
                <c:pt idx="87">
                  <c:v>45010.749210097849</c:v>
                </c:pt>
                <c:pt idx="88">
                  <c:v>44985.425207279339</c:v>
                </c:pt>
                <c:pt idx="89">
                  <c:v>44959.756425953172</c:v>
                </c:pt>
                <c:pt idx="90">
                  <c:v>44933.742125101067</c:v>
                </c:pt>
                <c:pt idx="91">
                  <c:v>44907.381570418729</c:v>
                </c:pt>
                <c:pt idx="92">
                  <c:v>44880.674034181364</c:v>
                </c:pt>
                <c:pt idx="93">
                  <c:v>44853.618795113405</c:v>
                </c:pt>
                <c:pt idx="94">
                  <c:v>44826.215138262196</c:v>
                </c:pt>
                <c:pt idx="95">
                  <c:v>44798.462354875395</c:v>
                </c:pt>
                <c:pt idx="96">
                  <c:v>44770.359742282126</c:v>
                </c:pt>
                <c:pt idx="97">
                  <c:v>44741.906603777614</c:v>
                </c:pt>
                <c:pt idx="98">
                  <c:v>44713.102248511132</c:v>
                </c:pt>
                <c:pt idx="99">
                  <c:v>44683.945991377208</c:v>
                </c:pt>
                <c:pt idx="100">
                  <c:v>44654.437152909959</c:v>
                </c:pt>
                <c:pt idx="101">
                  <c:v>44624.575059180403</c:v>
                </c:pt>
                <c:pt idx="102">
                  <c:v>44594.359041696604</c:v>
                </c:pt>
                <c:pt idx="103">
                  <c:v>44563.788437306626</c:v>
                </c:pt>
                <c:pt idx="104">
                  <c:v>44532.862588104195</c:v>
                </c:pt>
                <c:pt idx="105">
                  <c:v>44501.580841336792</c:v>
                </c:pt>
                <c:pt idx="106">
                  <c:v>44469.94254931638</c:v>
                </c:pt>
                <c:pt idx="107">
                  <c:v>44437.947069332338</c:v>
                </c:pt>
                <c:pt idx="108">
                  <c:v>44405.593763566896</c:v>
                </c:pt>
                <c:pt idx="109">
                  <c:v>44372.881999012578</c:v>
                </c:pt>
                <c:pt idx="110">
                  <c:v>44339.811147391927</c:v>
                </c:pt>
                <c:pt idx="111">
                  <c:v>44306.380585079278</c:v>
                </c:pt>
                <c:pt idx="112">
                  <c:v>44272.589693024405</c:v>
                </c:pt>
                <c:pt idx="113">
                  <c:v>44238.437856678247</c:v>
                </c:pt>
                <c:pt idx="114">
                  <c:v>44203.924465920427</c:v>
                </c:pt>
                <c:pt idx="115">
                  <c:v>44169.048914988503</c:v>
                </c:pt>
                <c:pt idx="116">
                  <c:v>44133.810602409081</c:v>
                </c:pt>
                <c:pt idx="117">
                  <c:v>44098.208930930523</c:v>
                </c:pt>
                <c:pt idx="118">
                  <c:v>44062.243307457269</c:v>
                </c:pt>
                <c:pt idx="119">
                  <c:v>44025.91314298581</c:v>
                </c:pt>
                <c:pt idx="120">
                  <c:v>43989.217852542075</c:v>
                </c:pt>
                <c:pt idx="121">
                  <c:v>43952.156855120418</c:v>
                </c:pt>
                <c:pt idx="122">
                  <c:v>43914.729573623888</c:v>
                </c:pt>
                <c:pt idx="123">
                  <c:v>43876.935434806001</c:v>
                </c:pt>
                <c:pt idx="124">
                  <c:v>43838.773869213779</c:v>
                </c:pt>
                <c:pt idx="125">
                  <c:v>43800.24431113209</c:v>
                </c:pt>
                <c:pt idx="126">
                  <c:v>43761.346198529318</c:v>
                </c:pt>
                <c:pt idx="127">
                  <c:v>43722.078973004151</c:v>
                </c:pt>
                <c:pt idx="128">
                  <c:v>43682.442079733599</c:v>
                </c:pt>
                <c:pt idx="129">
                  <c:v>43642.434967422159</c:v>
                </c:pt>
                <c:pt idx="130">
                  <c:v>43602.057088252091</c:v>
                </c:pt>
                <c:pt idx="131">
                  <c:v>43561.307897834813</c:v>
                </c:pt>
                <c:pt idx="132">
                  <c:v>43520.186855163207</c:v>
                </c:pt>
                <c:pt idx="133">
                  <c:v>43478.693422565135</c:v>
                </c:pt>
                <c:pt idx="134">
                  <c:v>43436.827065657795</c:v>
                </c:pt>
                <c:pt idx="135">
                  <c:v>43394.587253303114</c:v>
                </c:pt>
                <c:pt idx="136">
                  <c:v>43351.973457564025</c:v>
                </c:pt>
                <c:pt idx="137">
                  <c:v>43308.985153661706</c:v>
                </c:pt>
                <c:pt idx="138">
                  <c:v>43265.621819933658</c:v>
                </c:pt>
                <c:pt idx="139">
                  <c:v>43221.882937792652</c:v>
                </c:pt>
                <c:pt idx="140">
                  <c:v>43177.76799168648</c:v>
                </c:pt>
                <c:pt idx="141">
                  <c:v>43133.276469058612</c:v>
                </c:pt>
                <c:pt idx="142">
                  <c:v>43088.407860309548</c:v>
                </c:pt>
                <c:pt idx="143">
                  <c:v>43043.161658758916</c:v>
                </c:pt>
                <c:pt idx="144">
                  <c:v>42997.537360608461</c:v>
                </c:pt>
                <c:pt idx="145">
                  <c:v>42951.534464905591</c:v>
                </c:pt>
                <c:pt idx="146">
                  <c:v>42905.15247350774</c:v>
                </c:pt>
                <c:pt idx="147">
                  <c:v>42858.390891047369</c:v>
                </c:pt>
                <c:pt idx="148">
                  <c:v>42811.249224897692</c:v>
                </c:pt>
                <c:pt idx="149">
                  <c:v>42763.726985138994</c:v>
                </c:pt>
                <c:pt idx="150">
                  <c:v>42715.823684525618</c:v>
                </c:pt>
                <c:pt idx="151">
                  <c:v>42667.538838453562</c:v>
                </c:pt>
                <c:pt idx="152">
                  <c:v>42618.87196492868</c:v>
                </c:pt>
                <c:pt idx="153">
                  <c:v>42569.822584535541</c:v>
                </c:pt>
                <c:pt idx="154">
                  <c:v>42520.39022040672</c:v>
                </c:pt>
                <c:pt idx="155">
                  <c:v>42470.574398192788</c:v>
                </c:pt>
                <c:pt idx="156">
                  <c:v>42420.374646032753</c:v>
                </c:pt>
                <c:pt idx="157">
                  <c:v>42369.790494525128</c:v>
                </c:pt>
                <c:pt idx="158">
                  <c:v>42318.821476699421</c:v>
                </c:pt>
                <c:pt idx="159">
                  <c:v>42267.467127988224</c:v>
                </c:pt>
                <c:pt idx="160">
                  <c:v>42215.726986199712</c:v>
                </c:pt>
                <c:pt idx="161">
                  <c:v>42163.600591490649</c:v>
                </c:pt>
                <c:pt idx="162">
                  <c:v>42111.087486339995</c:v>
                </c:pt>
                <c:pt idx="163">
                  <c:v>42058.187215522732</c:v>
                </c:pt>
                <c:pt idx="164">
                  <c:v>42004.899326084349</c:v>
                </c:pt>
                <c:pt idx="165">
                  <c:v>41951.223367315695</c:v>
                </c:pt>
                <c:pt idx="166">
                  <c:v>41897.158890728198</c:v>
                </c:pt>
                <c:pt idx="167">
                  <c:v>41842.705450029651</c:v>
                </c:pt>
                <c:pt idx="168">
                  <c:v>41787.862601100263</c:v>
                </c:pt>
                <c:pt idx="169">
                  <c:v>41732.629901969129</c:v>
                </c:pt>
                <c:pt idx="170">
                  <c:v>41677.006912791265</c:v>
                </c:pt>
                <c:pt idx="171">
                  <c:v>41620.993195824762</c:v>
                </c:pt>
                <c:pt idx="172">
                  <c:v>41564.588315408539</c:v>
                </c:pt>
                <c:pt idx="173">
                  <c:v>41507.791837940291</c:v>
                </c:pt>
                <c:pt idx="174">
                  <c:v>41450.603331854953</c:v>
                </c:pt>
                <c:pt idx="175">
                  <c:v>41393.022367603327</c:v>
                </c:pt>
                <c:pt idx="176">
                  <c:v>41335.048517631352</c:v>
                </c:pt>
                <c:pt idx="177">
                  <c:v>41276.681356359251</c:v>
                </c:pt>
                <c:pt idx="178">
                  <c:v>41217.920460161513</c:v>
                </c:pt>
                <c:pt idx="179">
                  <c:v>41158.765407346822</c:v>
                </c:pt>
                <c:pt idx="180">
                  <c:v>41099.215778138459</c:v>
                </c:pt>
                <c:pt idx="181">
                  <c:v>41039.271154655013</c:v>
                </c:pt>
                <c:pt idx="182">
                  <c:v>40978.93112089135</c:v>
                </c:pt>
                <c:pt idx="183">
                  <c:v>40918.195262699839</c:v>
                </c:pt>
                <c:pt idx="184">
                  <c:v>40857.063167772045</c:v>
                </c:pt>
                <c:pt idx="185">
                  <c:v>40795.534425620433</c:v>
                </c:pt>
                <c:pt idx="186">
                  <c:v>40733.608627560578</c:v>
                </c:pt>
                <c:pt idx="187">
                  <c:v>40671.285366693592</c:v>
                </c:pt>
                <c:pt idx="188">
                  <c:v>40608.564237888677</c:v>
                </c:pt>
                <c:pt idx="189">
                  <c:v>40545.444837766147</c:v>
                </c:pt>
                <c:pt idx="190">
                  <c:v>40481.926764680567</c:v>
                </c:pt>
                <c:pt idx="191">
                  <c:v>40418.009618704178</c:v>
                </c:pt>
                <c:pt idx="192">
                  <c:v>40353.693001610547</c:v>
                </c:pt>
                <c:pt idx="193">
                  <c:v>40288.976516858558</c:v>
                </c:pt>
                <c:pt idx="194">
                  <c:v>40223.859769576462</c:v>
                </c:pt>
                <c:pt idx="195">
                  <c:v>40158.342366546305</c:v>
                </c:pt>
                <c:pt idx="196">
                  <c:v>40092.42391618852</c:v>
                </c:pt>
                <c:pt idx="197">
                  <c:v>40026.104028546753</c:v>
                </c:pt>
                <c:pt idx="198">
                  <c:v>39959.382315272895</c:v>
                </c:pt>
                <c:pt idx="199">
                  <c:v>39892.258389612354</c:v>
                </c:pt>
                <c:pt idx="200">
                  <c:v>39824.731866389498</c:v>
                </c:pt>
                <c:pt idx="201">
                  <c:v>39756.802361993294</c:v>
                </c:pt>
                <c:pt idx="202">
                  <c:v>39688.469494363293</c:v>
                </c:pt>
                <c:pt idx="203">
                  <c:v>39619.732882975579</c:v>
                </c:pt>
                <c:pt idx="204">
                  <c:v>39550.592148829011</c:v>
                </c:pt>
                <c:pt idx="205">
                  <c:v>39481.046914431776</c:v>
                </c:pt>
                <c:pt idx="206">
                  <c:v>39411.096803788016</c:v>
                </c:pt>
                <c:pt idx="207">
                  <c:v>39340.741442384504</c:v>
                </c:pt>
                <c:pt idx="208">
                  <c:v>39269.980457177793</c:v>
                </c:pt>
                <c:pt idx="209">
                  <c:v>39198.813476581359</c:v>
                </c:pt>
                <c:pt idx="210">
                  <c:v>39127.24013045289</c:v>
                </c:pt>
                <c:pt idx="211">
                  <c:v>39055.260050081823</c:v>
                </c:pt>
                <c:pt idx="212">
                  <c:v>38982.872868177103</c:v>
                </c:pt>
                <c:pt idx="213">
                  <c:v>38910.078218854913</c:v>
                </c:pt>
                <c:pt idx="214">
                  <c:v>38836.875737626789</c:v>
                </c:pt>
                <c:pt idx="215">
                  <c:v>38763.265061387661</c:v>
                </c:pt>
                <c:pt idx="216">
                  <c:v>38689.245828404302</c:v>
                </c:pt>
                <c:pt idx="217">
                  <c:v>38614.817678303756</c:v>
                </c:pt>
                <c:pt idx="218">
                  <c:v>38539.980252061927</c:v>
                </c:pt>
                <c:pt idx="219">
                  <c:v>38464.733191992338</c:v>
                </c:pt>
                <c:pt idx="220">
                  <c:v>38389.076141735124</c:v>
                </c:pt>
                <c:pt idx="221">
                  <c:v>38313.008746246072</c:v>
                </c:pt>
                <c:pt idx="222">
                  <c:v>38236.530651785717</c:v>
                </c:pt>
                <c:pt idx="223">
                  <c:v>38159.641505908774</c:v>
                </c:pt>
                <c:pt idx="224">
                  <c:v>38082.340957453598</c:v>
                </c:pt>
                <c:pt idx="225">
                  <c:v>38004.628656531742</c:v>
                </c:pt>
                <c:pt idx="226">
                  <c:v>37926.504254517713</c:v>
                </c:pt>
                <c:pt idx="227">
                  <c:v>37847.967404038856</c:v>
                </c:pt>
                <c:pt idx="228">
                  <c:v>37769.017758965245</c:v>
                </c:pt>
                <c:pt idx="229">
                  <c:v>37689.65497439992</c:v>
                </c:pt>
                <c:pt idx="230">
                  <c:v>37609.878706669013</c:v>
                </c:pt>
                <c:pt idx="231">
                  <c:v>37529.688613312144</c:v>
                </c:pt>
                <c:pt idx="232">
                  <c:v>37449.084353072889</c:v>
                </c:pt>
                <c:pt idx="233">
                  <c:v>37368.065585889359</c:v>
                </c:pt>
                <c:pt idx="234">
                  <c:v>37286.631972884839</c:v>
                </c:pt>
                <c:pt idx="235">
                  <c:v>37204.783176358746</c:v>
                </c:pt>
                <c:pt idx="236">
                  <c:v>37122.518859777352</c:v>
                </c:pt>
                <c:pt idx="237">
                  <c:v>37039.838687764975</c:v>
                </c:pt>
                <c:pt idx="238">
                  <c:v>36956.742326095038</c:v>
                </c:pt>
                <c:pt idx="239">
                  <c:v>36873.229441681287</c:v>
                </c:pt>
                <c:pt idx="240">
                  <c:v>36789.299702569209</c:v>
                </c:pt>
                <c:pt idx="241">
                  <c:v>36704.952777927407</c:v>
                </c:pt>
                <c:pt idx="242">
                  <c:v>36620.188338039115</c:v>
                </c:pt>
                <c:pt idx="243">
                  <c:v>36535.006054294048</c:v>
                </c:pt>
                <c:pt idx="244">
                  <c:v>36449.405599179801</c:v>
                </c:pt>
                <c:pt idx="245">
                  <c:v>36363.38664627399</c:v>
                </c:pt>
                <c:pt idx="246">
                  <c:v>36276.948870236032</c:v>
                </c:pt>
                <c:pt idx="247">
                  <c:v>36190.09194679917</c:v>
                </c:pt>
                <c:pt idx="248">
                  <c:v>36102.81555276263</c:v>
                </c:pt>
                <c:pt idx="249">
                  <c:v>36015.11936598381</c:v>
                </c:pt>
                <c:pt idx="250">
                  <c:v>35927.003065370525</c:v>
                </c:pt>
                <c:pt idx="251">
                  <c:v>35838.466330873438</c:v>
                </c:pt>
                <c:pt idx="252">
                  <c:v>35749.508843478514</c:v>
                </c:pt>
                <c:pt idx="253">
                  <c:v>35660.130285199542</c:v>
                </c:pt>
                <c:pt idx="254">
                  <c:v>35570.330339070759</c:v>
                </c:pt>
                <c:pt idx="255">
                  <c:v>35480.108689139655</c:v>
                </c:pt>
                <c:pt idx="256">
                  <c:v>35389.46502045956</c:v>
                </c:pt>
                <c:pt idx="257">
                  <c:v>35298.399019082761</c:v>
                </c:pt>
                <c:pt idx="258">
                  <c:v>35206.910372053288</c:v>
                </c:pt>
                <c:pt idx="259">
                  <c:v>35114.998767399993</c:v>
                </c:pt>
                <c:pt idx="260">
                  <c:v>35022.663894129604</c:v>
                </c:pt>
                <c:pt idx="261">
                  <c:v>34929.905442220013</c:v>
                </c:pt>
                <c:pt idx="262">
                  <c:v>34836.723102613403</c:v>
                </c:pt>
                <c:pt idx="263">
                  <c:v>34743.116567209625</c:v>
                </c:pt>
                <c:pt idx="264">
                  <c:v>34649.085528859621</c:v>
                </c:pt>
                <c:pt idx="265">
                  <c:v>34554.629681358849</c:v>
                </c:pt>
                <c:pt idx="266">
                  <c:v>34459.748719440766</c:v>
                </c:pt>
                <c:pt idx="267">
                  <c:v>34364.442338770612</c:v>
                </c:pt>
                <c:pt idx="268">
                  <c:v>34268.71023593883</c:v>
                </c:pt>
                <c:pt idx="269">
                  <c:v>34172.552108455013</c:v>
                </c:pt>
                <c:pt idx="270">
                  <c:v>34075.967654741566</c:v>
                </c:pt>
                <c:pt idx="271">
                  <c:v>33978.956574127704</c:v>
                </c:pt>
                <c:pt idx="272">
                  <c:v>33881.518566843253</c:v>
                </c:pt>
                <c:pt idx="273">
                  <c:v>33783.653334012728</c:v>
                </c:pt>
                <c:pt idx="274">
                  <c:v>33685.360577649313</c:v>
                </c:pt>
                <c:pt idx="275">
                  <c:v>33586.64000064908</c:v>
                </c:pt>
                <c:pt idx="276">
                  <c:v>33487.491306785145</c:v>
                </c:pt>
                <c:pt idx="277">
                  <c:v>33387.914200701693</c:v>
                </c:pt>
                <c:pt idx="278">
                  <c:v>33287.908387908654</c:v>
                </c:pt>
                <c:pt idx="279">
                  <c:v>33187.473574775759</c:v>
                </c:pt>
                <c:pt idx="280">
                  <c:v>33086.609468527029</c:v>
                </c:pt>
                <c:pt idx="281">
                  <c:v>32985.315777235279</c:v>
                </c:pt>
                <c:pt idx="282">
                  <c:v>32883.592209816605</c:v>
                </c:pt>
                <c:pt idx="283">
                  <c:v>32781.43847602496</c:v>
                </c:pt>
                <c:pt idx="284">
                  <c:v>32678.854286446844</c:v>
                </c:pt>
                <c:pt idx="285">
                  <c:v>32575.839352495852</c:v>
                </c:pt>
                <c:pt idx="286">
                  <c:v>32472.393386407555</c:v>
                </c:pt>
                <c:pt idx="287">
                  <c:v>32368.516101234178</c:v>
                </c:pt>
                <c:pt idx="288">
                  <c:v>32264.207210839522</c:v>
                </c:pt>
                <c:pt idx="289">
                  <c:v>32159.46642989383</c:v>
                </c:pt>
                <c:pt idx="290">
                  <c:v>32054.293473868667</c:v>
                </c:pt>
                <c:pt idx="291">
                  <c:v>31948.68805903196</c:v>
                </c:pt>
                <c:pt idx="292">
                  <c:v>31842.649902443085</c:v>
                </c:pt>
                <c:pt idx="293">
                  <c:v>31736.178721947806</c:v>
                </c:pt>
                <c:pt idx="294">
                  <c:v>31629.274236173584</c:v>
                </c:pt>
                <c:pt idx="295">
                  <c:v>31521.936164524574</c:v>
                </c:pt>
                <c:pt idx="296">
                  <c:v>31414.164227177072</c:v>
                </c:pt>
                <c:pt idx="297">
                  <c:v>31305.958145074506</c:v>
                </c:pt>
                <c:pt idx="298">
                  <c:v>31197.317639922981</c:v>
                </c:pt>
                <c:pt idx="299">
                  <c:v>31088.242434186566</c:v>
                </c:pt>
                <c:pt idx="300">
                  <c:v>30978.732251082671</c:v>
                </c:pt>
                <c:pt idx="301">
                  <c:v>30868.786814577492</c:v>
                </c:pt>
                <c:pt idx="302">
                  <c:v>30758.40584938147</c:v>
                </c:pt>
                <c:pt idx="303">
                  <c:v>30647.58908094501</c:v>
                </c:pt>
                <c:pt idx="304">
                  <c:v>30536.336235453738</c:v>
                </c:pt>
                <c:pt idx="305">
                  <c:v>30424.647039824431</c:v>
                </c:pt>
                <c:pt idx="306">
                  <c:v>30312.521221700477</c:v>
                </c:pt>
                <c:pt idx="307">
                  <c:v>30199.958509447533</c:v>
                </c:pt>
                <c:pt idx="308">
                  <c:v>30086.958632149461</c:v>
                </c:pt>
                <c:pt idx="309">
                  <c:v>29973.521319603879</c:v>
                </c:pt>
                <c:pt idx="310">
                  <c:v>29859.646302318164</c:v>
                </c:pt>
                <c:pt idx="311">
                  <c:v>29745.333311505208</c:v>
                </c:pt>
                <c:pt idx="312">
                  <c:v>29630.582079079148</c:v>
                </c:pt>
                <c:pt idx="313">
                  <c:v>29515.392337651687</c:v>
                </c:pt>
                <c:pt idx="314">
                  <c:v>29399.763820527609</c:v>
                </c:pt>
                <c:pt idx="315">
                  <c:v>29283.696261701065</c:v>
                </c:pt>
                <c:pt idx="316">
                  <c:v>29167.189395851554</c:v>
                </c:pt>
                <c:pt idx="317">
                  <c:v>29050.242958339903</c:v>
                </c:pt>
                <c:pt idx="318">
                  <c:v>28932.856685204402</c:v>
                </c:pt>
                <c:pt idx="319">
                  <c:v>28815.030313157018</c:v>
                </c:pt>
                <c:pt idx="320">
                  <c:v>28696.763579579463</c:v>
                </c:pt>
                <c:pt idx="321">
                  <c:v>28578.056222519463</c:v>
                </c:pt>
                <c:pt idx="322">
                  <c:v>28458.907980686949</c:v>
                </c:pt>
                <c:pt idx="323">
                  <c:v>28339.318593450447</c:v>
                </c:pt>
                <c:pt idx="324">
                  <c:v>28219.287800833146</c:v>
                </c:pt>
                <c:pt idx="325">
                  <c:v>28098.815343509472</c:v>
                </c:pt>
                <c:pt idx="326">
                  <c:v>27977.900962801337</c:v>
                </c:pt>
                <c:pt idx="327">
                  <c:v>27856.544400674578</c:v>
                </c:pt>
                <c:pt idx="328">
                  <c:v>27734.745399735297</c:v>
                </c:pt>
                <c:pt idx="329">
                  <c:v>27612.503703226495</c:v>
                </c:pt>
                <c:pt idx="330">
                  <c:v>27489.819055024374</c:v>
                </c:pt>
                <c:pt idx="331">
                  <c:v>27366.691199634992</c:v>
                </c:pt>
                <c:pt idx="332">
                  <c:v>27243.119882190716</c:v>
                </c:pt>
                <c:pt idx="333">
                  <c:v>27119.104848446852</c:v>
                </c:pt>
                <c:pt idx="334">
                  <c:v>26994.645844778293</c:v>
                </c:pt>
                <c:pt idx="335">
                  <c:v>26869.742618176162</c:v>
                </c:pt>
                <c:pt idx="336">
                  <c:v>26744.394916244244</c:v>
                </c:pt>
                <c:pt idx="337">
                  <c:v>26618.602487196044</c:v>
                </c:pt>
                <c:pt idx="338">
                  <c:v>26492.365079851177</c:v>
                </c:pt>
                <c:pt idx="339">
                  <c:v>26365.682443632406</c:v>
                </c:pt>
                <c:pt idx="340">
                  <c:v>26238.554328562161</c:v>
                </c:pt>
                <c:pt idx="341">
                  <c:v>26110.980485259537</c:v>
                </c:pt>
                <c:pt idx="342">
                  <c:v>25982.960664936993</c:v>
                </c:pt>
                <c:pt idx="343">
                  <c:v>25854.494619397185</c:v>
                </c:pt>
                <c:pt idx="344">
                  <c:v>25725.582101030071</c:v>
                </c:pt>
                <c:pt idx="345">
                  <c:v>25596.222862809453</c:v>
                </c:pt>
                <c:pt idx="346">
                  <c:v>25466.41665829036</c:v>
                </c:pt>
                <c:pt idx="347">
                  <c:v>25336.163241605595</c:v>
                </c:pt>
                <c:pt idx="348">
                  <c:v>25205.462367462838</c:v>
                </c:pt>
                <c:pt idx="349">
                  <c:v>25074.313791141787</c:v>
                </c:pt>
                <c:pt idx="350">
                  <c:v>24942.717268491087</c:v>
                </c:pt>
                <c:pt idx="351">
                  <c:v>24810.672555925285</c:v>
                </c:pt>
                <c:pt idx="352">
                  <c:v>24678.179410422083</c:v>
                </c:pt>
                <c:pt idx="353">
                  <c:v>24545.237589519373</c:v>
                </c:pt>
                <c:pt idx="354">
                  <c:v>24411.846851312308</c:v>
                </c:pt>
                <c:pt idx="355">
                  <c:v>24278.006954450444</c:v>
                </c:pt>
                <c:pt idx="356">
                  <c:v>24143.717658135116</c:v>
                </c:pt>
                <c:pt idx="357">
                  <c:v>24008.978722116284</c:v>
                </c:pt>
                <c:pt idx="358">
                  <c:v>23873.789906689966</c:v>
                </c:pt>
                <c:pt idx="359">
                  <c:v>23738.150972695548</c:v>
                </c:pt>
                <c:pt idx="360">
                  <c:v>23602.061681512703</c:v>
                </c:pt>
                <c:pt idx="361">
                  <c:v>23465.521795059183</c:v>
                </c:pt>
                <c:pt idx="362">
                  <c:v>23328.531075787498</c:v>
                </c:pt>
                <c:pt idx="363">
                  <c:v>23191.089286682851</c:v>
                </c:pt>
                <c:pt idx="364">
                  <c:v>23053.196191260024</c:v>
                </c:pt>
                <c:pt idx="365">
                  <c:v>22914.851553560929</c:v>
                </c:pt>
                <c:pt idx="366">
                  <c:v>22776.055138152078</c:v>
                </c:pt>
                <c:pt idx="367">
                  <c:v>22636.80671012164</c:v>
                </c:pt>
                <c:pt idx="368">
                  <c:v>22497.106035077366</c:v>
                </c:pt>
                <c:pt idx="369">
                  <c:v>22356.952879143631</c:v>
                </c:pt>
                <c:pt idx="370">
                  <c:v>22216.347008959041</c:v>
                </c:pt>
                <c:pt idx="371">
                  <c:v>22075.288191673837</c:v>
                </c:pt>
                <c:pt idx="372">
                  <c:v>21933.77619494759</c:v>
                </c:pt>
                <c:pt idx="373">
                  <c:v>21791.810786946422</c:v>
                </c:pt>
                <c:pt idx="374">
                  <c:v>21649.391736340884</c:v>
                </c:pt>
                <c:pt idx="375">
                  <c:v>21506.51881230322</c:v>
                </c:pt>
                <c:pt idx="376">
                  <c:v>21363.191784505063</c:v>
                </c:pt>
                <c:pt idx="377">
                  <c:v>21219.410423115074</c:v>
                </c:pt>
                <c:pt idx="378">
                  <c:v>21075.174498796394</c:v>
                </c:pt>
                <c:pt idx="379">
                  <c:v>20930.483782704574</c:v>
                </c:pt>
                <c:pt idx="380">
                  <c:v>20785.338046484765</c:v>
                </c:pt>
                <c:pt idx="381">
                  <c:v>20639.737062269844</c:v>
                </c:pt>
                <c:pt idx="382">
                  <c:v>20493.680602677832</c:v>
                </c:pt>
                <c:pt idx="383">
                  <c:v>20347.168440809583</c:v>
                </c:pt>
                <c:pt idx="384">
                  <c:v>20200.200350246618</c:v>
                </c:pt>
                <c:pt idx="385">
                  <c:v>20052.776105048808</c:v>
                </c:pt>
                <c:pt idx="386">
                  <c:v>19904.895479752115</c:v>
                </c:pt>
                <c:pt idx="387">
                  <c:v>19756.558249366364</c:v>
                </c:pt>
                <c:pt idx="388">
                  <c:v>19607.764189372992</c:v>
                </c:pt>
                <c:pt idx="389">
                  <c:v>19458.513075722869</c:v>
                </c:pt>
                <c:pt idx="390">
                  <c:v>19308.804684834042</c:v>
                </c:pt>
                <c:pt idx="391">
                  <c:v>19158.638793589827</c:v>
                </c:pt>
                <c:pt idx="392">
                  <c:v>19008.015179336311</c:v>
                </c:pt>
                <c:pt idx="393">
                  <c:v>18856.933619880368</c:v>
                </c:pt>
                <c:pt idx="394">
                  <c:v>18705.393893487526</c:v>
                </c:pt>
                <c:pt idx="395">
                  <c:v>18553.395778879851</c:v>
                </c:pt>
                <c:pt idx="396">
                  <c:v>18400.939055233921</c:v>
                </c:pt>
                <c:pt idx="397">
                  <c:v>18248.023502178607</c:v>
                </c:pt>
                <c:pt idx="398">
                  <c:v>18094.648899793126</c:v>
                </c:pt>
                <c:pt idx="399">
                  <c:v>17940.815028604866</c:v>
                </c:pt>
                <c:pt idx="400">
                  <c:v>17786.52166958759</c:v>
                </c:pt>
                <c:pt idx="401">
                  <c:v>17631.768604158977</c:v>
                </c:pt>
                <c:pt idx="402">
                  <c:v>17476.555614179208</c:v>
                </c:pt>
                <c:pt idx="403">
                  <c:v>17320.882481948436</c:v>
                </c:pt>
                <c:pt idx="404">
                  <c:v>17164.748990204997</c:v>
                </c:pt>
                <c:pt idx="405">
                  <c:v>17008.154922123809</c:v>
                </c:pt>
                <c:pt idx="406">
                  <c:v>16851.100061313591</c:v>
                </c:pt>
                <c:pt idx="407">
                  <c:v>16693.584191815724</c:v>
                </c:pt>
                <c:pt idx="408">
                  <c:v>16535.607098101947</c:v>
                </c:pt>
                <c:pt idx="409">
                  <c:v>16377.168565072505</c:v>
                </c:pt>
                <c:pt idx="410">
                  <c:v>16218.268378054287</c:v>
                </c:pt>
                <c:pt idx="411">
                  <c:v>16058.906322798903</c:v>
                </c:pt>
                <c:pt idx="412">
                  <c:v>15899.082185480675</c:v>
                </c:pt>
                <c:pt idx="413">
                  <c:v>15738.795752695165</c:v>
                </c:pt>
                <c:pt idx="414">
                  <c:v>15578.046811456976</c:v>
                </c:pt>
                <c:pt idx="415">
                  <c:v>15416.835149197848</c:v>
                </c:pt>
                <c:pt idx="416">
                  <c:v>15255.160553765319</c:v>
                </c:pt>
                <c:pt idx="417">
                  <c:v>15093.02281342035</c:v>
                </c:pt>
                <c:pt idx="418">
                  <c:v>14930.421716835957</c:v>
                </c:pt>
                <c:pt idx="419">
                  <c:v>14767.357053095173</c:v>
                </c:pt>
                <c:pt idx="420">
                  <c:v>14603.828611689347</c:v>
                </c:pt>
                <c:pt idx="421">
                  <c:v>14439.836182516392</c:v>
                </c:pt>
                <c:pt idx="422">
                  <c:v>14275.379555878921</c:v>
                </c:pt>
                <c:pt idx="423">
                  <c:v>14110.458522483006</c:v>
                </c:pt>
                <c:pt idx="424">
                  <c:v>13945.072873435458</c:v>
                </c:pt>
                <c:pt idx="425">
                  <c:v>13779.222400243247</c:v>
                </c:pt>
                <c:pt idx="426">
                  <c:v>13612.906894810993</c:v>
                </c:pt>
                <c:pt idx="427">
                  <c:v>13446.126149439648</c:v>
                </c:pt>
                <c:pt idx="428">
                  <c:v>13278.879956824629</c:v>
                </c:pt>
                <c:pt idx="429">
                  <c:v>13111.168110054257</c:v>
                </c:pt>
                <c:pt idx="430">
                  <c:v>12942.990402608155</c:v>
                </c:pt>
                <c:pt idx="431">
                  <c:v>12774.346628355321</c:v>
                </c:pt>
                <c:pt idx="432">
                  <c:v>12605.236581552806</c:v>
                </c:pt>
                <c:pt idx="433">
                  <c:v>12435.660056844186</c:v>
                </c:pt>
                <c:pt idx="434">
                  <c:v>12265.616849257205</c:v>
                </c:pt>
                <c:pt idx="435">
                  <c:v>12095.106754203112</c:v>
                </c:pt>
                <c:pt idx="436">
                  <c:v>11924.129567474496</c:v>
                </c:pt>
                <c:pt idx="437">
                  <c:v>11752.685085243806</c:v>
                </c:pt>
                <c:pt idx="438">
                  <c:v>11580.773104061875</c:v>
                </c:pt>
                <c:pt idx="439">
                  <c:v>11408.393420856231</c:v>
                </c:pt>
                <c:pt idx="440">
                  <c:v>11235.54583292974</c:v>
                </c:pt>
                <c:pt idx="441">
                  <c:v>11062.230137958626</c:v>
                </c:pt>
                <c:pt idx="442">
                  <c:v>10888.446133991583</c:v>
                </c:pt>
                <c:pt idx="443">
                  <c:v>10714.193619447627</c:v>
                </c:pt>
                <c:pt idx="444">
                  <c:v>10539.472393114995</c:v>
                </c:pt>
                <c:pt idx="445">
                  <c:v>10364.282254149488</c:v>
                </c:pt>
                <c:pt idx="446">
                  <c:v>10188.623002072865</c:v>
                </c:pt>
                <c:pt idx="447">
                  <c:v>10012.494436771622</c:v>
                </c:pt>
                <c:pt idx="448">
                  <c:v>9835.8963584953126</c:v>
                </c:pt>
                <c:pt idx="449">
                  <c:v>9658.8285678549928</c:v>
                </c:pt>
                <c:pt idx="450">
                  <c:v>9481.2908658221058</c:v>
                </c:pt>
                <c:pt idx="451">
                  <c:v>9303.2830537266964</c:v>
                </c:pt>
                <c:pt idx="452">
                  <c:v>9124.8049332560659</c:v>
                </c:pt>
                <c:pt idx="453">
                  <c:v>8945.856306453481</c:v>
                </c:pt>
                <c:pt idx="454">
                  <c:v>8766.4369757165387</c:v>
                </c:pt>
                <c:pt idx="455">
                  <c:v>8586.5467437960215</c:v>
                </c:pt>
                <c:pt idx="456">
                  <c:v>8406.1854137939026</c:v>
                </c:pt>
                <c:pt idx="457">
                  <c:v>8225.3527891629474</c:v>
                </c:pt>
                <c:pt idx="458">
                  <c:v>8044.0486737042693</c:v>
                </c:pt>
                <c:pt idx="459">
                  <c:v>7862.272871566749</c:v>
                </c:pt>
                <c:pt idx="460">
                  <c:v>7680.0251872449835</c:v>
                </c:pt>
                <c:pt idx="461">
                  <c:v>7497.3054255786819</c:v>
                </c:pt>
                <c:pt idx="462">
                  <c:v>7314.1133917505704</c:v>
                </c:pt>
                <c:pt idx="463">
                  <c:v>7130.4488912855531</c:v>
                </c:pt>
                <c:pt idx="464">
                  <c:v>6946.3117300491422</c:v>
                </c:pt>
                <c:pt idx="465">
                  <c:v>6761.7017142462046</c:v>
                </c:pt>
                <c:pt idx="466">
                  <c:v>6576.6186504196194</c:v>
                </c:pt>
                <c:pt idx="467">
                  <c:v>6391.0623454489187</c:v>
                </c:pt>
                <c:pt idx="468">
                  <c:v>6205.0326065491217</c:v>
                </c:pt>
                <c:pt idx="469">
                  <c:v>6018.5292412693079</c:v>
                </c:pt>
                <c:pt idx="470">
                  <c:v>5831.5520574912571</c:v>
                </c:pt>
                <c:pt idx="471">
                  <c:v>5644.1008634283589</c:v>
                </c:pt>
                <c:pt idx="472">
                  <c:v>5456.1754676242554</c:v>
                </c:pt>
                <c:pt idx="473">
                  <c:v>5267.7756789514488</c:v>
                </c:pt>
                <c:pt idx="474">
                  <c:v>5078.9013066102907</c:v>
                </c:pt>
                <c:pt idx="475">
                  <c:v>4889.5521601276178</c:v>
                </c:pt>
                <c:pt idx="476">
                  <c:v>4699.7280493553362</c:v>
                </c:pt>
                <c:pt idx="477">
                  <c:v>4509.4287844693763</c:v>
                </c:pt>
                <c:pt idx="478">
                  <c:v>4318.6541759684669</c:v>
                </c:pt>
                <c:pt idx="479">
                  <c:v>4127.4040346728598</c:v>
                </c:pt>
                <c:pt idx="480">
                  <c:v>3935.6781717230201</c:v>
                </c:pt>
                <c:pt idx="481">
                  <c:v>3743.4763985786062</c:v>
                </c:pt>
                <c:pt idx="482">
                  <c:v>3550.7985270171275</c:v>
                </c:pt>
                <c:pt idx="483">
                  <c:v>3357.6443691328227</c:v>
                </c:pt>
                <c:pt idx="484">
                  <c:v>3164.01373733534</c:v>
                </c:pt>
                <c:pt idx="485">
                  <c:v>2969.9064443488051</c:v>
                </c:pt>
                <c:pt idx="486">
                  <c:v>2775.3223032105352</c:v>
                </c:pt>
                <c:pt idx="487">
                  <c:v>2580.2611272695003</c:v>
                </c:pt>
                <c:pt idx="488">
                  <c:v>2384.7227301858957</c:v>
                </c:pt>
                <c:pt idx="489">
                  <c:v>2188.7069259293612</c:v>
                </c:pt>
                <c:pt idx="490">
                  <c:v>1992.2135287781725</c:v>
                </c:pt>
                <c:pt idx="491">
                  <c:v>1795.2423533179096</c:v>
                </c:pt>
                <c:pt idx="492">
                  <c:v>1597.7932144403358</c:v>
                </c:pt>
                <c:pt idx="493">
                  <c:v>1399.8659273425287</c:v>
                </c:pt>
                <c:pt idx="494">
                  <c:v>1201.4603075253406</c:v>
                </c:pt>
                <c:pt idx="495">
                  <c:v>1002.5761707928253</c:v>
                </c:pt>
                <c:pt idx="496">
                  <c:v>803.21333325049886</c:v>
                </c:pt>
                <c:pt idx="497">
                  <c:v>603.37161130463437</c:v>
                </c:pt>
                <c:pt idx="498">
                  <c:v>403.05082166125533</c:v>
                </c:pt>
                <c:pt idx="499">
                  <c:v>202.25078132463847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FC1-4D3E-8695-D20C126A757C}"/>
            </c:ext>
          </c:extLst>
        </c:ser>
        <c:ser>
          <c:idx val="2"/>
          <c:order val="2"/>
          <c:tx>
            <c:v>Pumpe D5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Strömungswiderstand!$T$4:$T$503</c:f>
              <c:numCache>
                <c:formatCode>0</c:formatCode>
                <c:ptCount val="500"/>
                <c:pt idx="0">
                  <c:v>36220.585380000004</c:v>
                </c:pt>
                <c:pt idx="1">
                  <c:v>36216.305722050405</c:v>
                </c:pt>
                <c:pt idx="2">
                  <c:v>36210.047626048661</c:v>
                </c:pt>
                <c:pt idx="3">
                  <c:v>36202.734209802686</c:v>
                </c:pt>
                <c:pt idx="4">
                  <c:v>36194.638386187209</c:v>
                </c:pt>
                <c:pt idx="5">
                  <c:v>36185.906100562002</c:v>
                </c:pt>
                <c:pt idx="6">
                  <c:v>36176.630643079807</c:v>
                </c:pt>
                <c:pt idx="7">
                  <c:v>36166.877685294603</c:v>
                </c:pt>
                <c:pt idx="8">
                  <c:v>36156.696387048563</c:v>
                </c:pt>
                <c:pt idx="9">
                  <c:v>36146.125158840543</c:v>
                </c:pt>
                <c:pt idx="10">
                  <c:v>36135.194977722167</c:v>
                </c:pt>
                <c:pt idx="11">
                  <c:v>36123.931442682508</c:v>
                </c:pt>
                <c:pt idx="12">
                  <c:v>36112.35612240131</c:v>
                </c:pt>
                <c:pt idx="13">
                  <c:v>36100.487478885872</c:v>
                </c:pt>
                <c:pt idx="14">
                  <c:v>36088.341523419629</c:v>
                </c:pt>
                <c:pt idx="15">
                  <c:v>36075.932296305153</c:v>
                </c:pt>
                <c:pt idx="16">
                  <c:v>36063.272226507208</c:v>
                </c:pt>
                <c:pt idx="17">
                  <c:v>36050.37240699523</c:v>
                </c:pt>
                <c:pt idx="18">
                  <c:v>36037.242809406212</c:v>
                </c:pt>
                <c:pt idx="19">
                  <c:v>36023.892454069784</c:v>
                </c:pt>
                <c:pt idx="20">
                  <c:v>36010.329546564732</c:v>
                </c:pt>
                <c:pt idx="21">
                  <c:v>35996.561588756944</c:v>
                </c:pt>
                <c:pt idx="22">
                  <c:v>35982.595470087545</c:v>
                </c:pt>
                <c:pt idx="23">
                  <c:v>35968.437543370579</c:v>
                </c:pt>
                <c:pt idx="24">
                  <c:v>35954.093688293797</c:v>
                </c:pt>
                <c:pt idx="25">
                  <c:v>35939.569365051284</c:v>
                </c:pt>
                <c:pt idx="26">
                  <c:v>35924.869659977769</c:v>
                </c:pt>
                <c:pt idx="27">
                  <c:v>35909.999324641685</c:v>
                </c:pt>
                <c:pt idx="28">
                  <c:v>35894.962809543773</c:v>
                </c:pt>
                <c:pt idx="29">
                  <c:v>35879.764293333137</c:v>
                </c:pt>
                <c:pt idx="30">
                  <c:v>35864.407708271923</c:v>
                </c:pt>
                <c:pt idx="31">
                  <c:v>35848.896762540295</c:v>
                </c:pt>
                <c:pt idx="32">
                  <c:v>35833.234959863359</c:v>
                </c:pt>
                <c:pt idx="33">
                  <c:v>35817.425616856075</c:v>
                </c:pt>
                <c:pt idx="34">
                  <c:v>35801.471878412689</c:v>
                </c:pt>
                <c:pt idx="35">
                  <c:v>35785.376731412667</c:v>
                </c:pt>
                <c:pt idx="36">
                  <c:v>35769.143016970331</c:v>
                </c:pt>
                <c:pt idx="37">
                  <c:v>35752.77344141926</c:v>
                </c:pt>
                <c:pt idx="38">
                  <c:v>35736.270586193095</c:v>
                </c:pt>
                <c:pt idx="39">
                  <c:v>35719.636916739713</c:v>
                </c:pt>
                <c:pt idx="40">
                  <c:v>35702.874790585971</c:v>
                </c:pt>
                <c:pt idx="41">
                  <c:v>35685.986464653157</c:v>
                </c:pt>
                <c:pt idx="42">
                  <c:v>35668.974101909516</c:v>
                </c:pt>
                <c:pt idx="43">
                  <c:v>35651.839777434237</c:v>
                </c:pt>
                <c:pt idx="44">
                  <c:v>35634.585483957642</c:v>
                </c:pt>
                <c:pt idx="45">
                  <c:v>35617.213136933613</c:v>
                </c:pt>
                <c:pt idx="46">
                  <c:v>35599.724579193353</c:v>
                </c:pt>
                <c:pt idx="47">
                  <c:v>35582.121585223489</c:v>
                </c:pt>
                <c:pt idx="48">
                  <c:v>35564.405865106142</c:v>
                </c:pt>
                <c:pt idx="49">
                  <c:v>35546.579068154126</c:v>
                </c:pt>
                <c:pt idx="50">
                  <c:v>35528.642786270866</c:v>
                </c:pt>
                <c:pt idx="51">
                  <c:v>35510.598557060664</c:v>
                </c:pt>
                <c:pt idx="52">
                  <c:v>35492.447866712726</c:v>
                </c:pt>
                <c:pt idx="53">
                  <c:v>35474.192152679156</c:v>
                </c:pt>
                <c:pt idx="54">
                  <c:v>35455.832806165548</c:v>
                </c:pt>
                <c:pt idx="55">
                  <c:v>35437.371174450338</c:v>
                </c:pt>
                <c:pt idx="56">
                  <c:v>35418.808563047613</c:v>
                </c:pt>
                <c:pt idx="57">
                  <c:v>35400.146237726629</c:v>
                </c:pt>
                <c:pt idx="58">
                  <c:v>35381.38542639988</c:v>
                </c:pt>
                <c:pt idx="59">
                  <c:v>35362.527320890338</c:v>
                </c:pt>
                <c:pt idx="60">
                  <c:v>35343.573078587557</c:v>
                </c:pt>
                <c:pt idx="61">
                  <c:v>35324.523824001393</c:v>
                </c:pt>
                <c:pt idx="62">
                  <c:v>35305.380650221166</c:v>
                </c:pt>
                <c:pt idx="63">
                  <c:v>35286.144620287603</c:v>
                </c:pt>
                <c:pt idx="64">
                  <c:v>35266.816768483935</c:v>
                </c:pt>
                <c:pt idx="65">
                  <c:v>35247.398101552128</c:v>
                </c:pt>
                <c:pt idx="66">
                  <c:v>35227.889599839793</c:v>
                </c:pt>
                <c:pt idx="67">
                  <c:v>35208.292218382594</c:v>
                </c:pt>
                <c:pt idx="68">
                  <c:v>35188.606887926711</c:v>
                </c:pt>
                <c:pt idx="69">
                  <c:v>35168.834515895578</c:v>
                </c:pt>
                <c:pt idx="70">
                  <c:v>35148.975987304628</c:v>
                </c:pt>
                <c:pt idx="71">
                  <c:v>35129.032165627599</c:v>
                </c:pt>
                <c:pt idx="72">
                  <c:v>35109.00389361757</c:v>
                </c:pt>
                <c:pt idx="73">
                  <c:v>35088.891994085716</c:v>
                </c:pt>
                <c:pt idx="74">
                  <c:v>35068.697270640521</c:v>
                </c:pt>
                <c:pt idx="75">
                  <c:v>35048.420508389892</c:v>
                </c:pt>
                <c:pt idx="76">
                  <c:v>35028.062474608661</c:v>
                </c:pt>
                <c:pt idx="77">
                  <c:v>35007.623919373393</c:v>
                </c:pt>
                <c:pt idx="78">
                  <c:v>34987.105576166752</c:v>
                </c:pt>
                <c:pt idx="79">
                  <c:v>34966.50816245305</c:v>
                </c:pt>
                <c:pt idx="80">
                  <c:v>34945.832380226828</c:v>
                </c:pt>
                <c:pt idx="81">
                  <c:v>34925.078916535982</c:v>
                </c:pt>
                <c:pt idx="82">
                  <c:v>34904.24844398097</c:v>
                </c:pt>
                <c:pt idx="83">
                  <c:v>34883.341621191474</c:v>
                </c:pt>
                <c:pt idx="84">
                  <c:v>34862.359093281695</c:v>
                </c:pt>
                <c:pt idx="85">
                  <c:v>34841.301492285631</c:v>
                </c:pt>
                <c:pt idx="86">
                  <c:v>34820.169437573335</c:v>
                </c:pt>
                <c:pt idx="87">
                  <c:v>34798.963536249248</c:v>
                </c:pt>
                <c:pt idx="88">
                  <c:v>34777.684383533495</c:v>
                </c:pt>
                <c:pt idx="89">
                  <c:v>34756.332563127275</c:v>
                </c:pt>
                <c:pt idx="90">
                  <c:v>34734.908647562843</c:v>
                </c:pt>
                <c:pt idx="91">
                  <c:v>34713.413198539194</c:v>
                </c:pt>
                <c:pt idx="92">
                  <c:v>34691.846767244082</c:v>
                </c:pt>
                <c:pt idx="93">
                  <c:v>34670.20989466297</c:v>
                </c:pt>
                <c:pt idx="94">
                  <c:v>34648.503111875805</c:v>
                </c:pt>
                <c:pt idx="95">
                  <c:v>34626.726940341949</c:v>
                </c:pt>
                <c:pt idx="96">
                  <c:v>34604.881892174082</c:v>
                </c:pt>
                <c:pt idx="97">
                  <c:v>34582.968470401524</c:v>
                </c:pt>
                <c:pt idx="98">
                  <c:v>34560.987169223474</c:v>
                </c:pt>
                <c:pt idx="99">
                  <c:v>34538.938474252674</c:v>
                </c:pt>
                <c:pt idx="100">
                  <c:v>34516.822862749956</c:v>
                </c:pt>
                <c:pt idx="101">
                  <c:v>34494.640803850118</c:v>
                </c:pt>
                <c:pt idx="102">
                  <c:v>34472.392758779468</c:v>
                </c:pt>
                <c:pt idx="103">
                  <c:v>34450.079181065492</c:v>
                </c:pt>
                <c:pt idx="104">
                  <c:v>34427.700516739009</c:v>
                </c:pt>
                <c:pt idx="105">
                  <c:v>34405.257204529044</c:v>
                </c:pt>
                <c:pt idx="106">
                  <c:v>34382.749676050902</c:v>
                </c:pt>
                <c:pt idx="107">
                  <c:v>34360.178355987613</c:v>
                </c:pt>
                <c:pt idx="108">
                  <c:v>34337.543662265132</c:v>
                </c:pt>
                <c:pt idx="109">
                  <c:v>34314.846006221516</c:v>
                </c:pt>
                <c:pt idx="110">
                  <c:v>34292.085792770311</c:v>
                </c:pt>
                <c:pt idx="111">
                  <c:v>34269.26342055852</c:v>
                </c:pt>
                <c:pt idx="112">
                  <c:v>34246.379282119189</c:v>
                </c:pt>
                <c:pt idx="113">
                  <c:v>34223.43376401905</c:v>
                </c:pt>
                <c:pt idx="114">
                  <c:v>34200.427247001266</c:v>
                </c:pt>
                <c:pt idx="115">
                  <c:v>34177.360106123546</c:v>
                </c:pt>
                <c:pt idx="116">
                  <c:v>34154.232710891782</c:v>
                </c:pt>
                <c:pt idx="117">
                  <c:v>34131.0454253895</c:v>
                </c:pt>
                <c:pt idx="118">
                  <c:v>34107.7986084031</c:v>
                </c:pt>
                <c:pt idx="119">
                  <c:v>34084.492613543291</c:v>
                </c:pt>
                <c:pt idx="120">
                  <c:v>34061.127789362596</c:v>
                </c:pt>
                <c:pt idx="121">
                  <c:v>34037.704479469394</c:v>
                </c:pt>
                <c:pt idx="122">
                  <c:v>34014.223022638304</c:v>
                </c:pt>
                <c:pt idx="123">
                  <c:v>33990.683752917357</c:v>
                </c:pt>
                <c:pt idx="124">
                  <c:v>33967.086999731873</c:v>
                </c:pt>
                <c:pt idx="125">
                  <c:v>33943.433087985213</c:v>
                </c:pt>
                <c:pt idx="126">
                  <c:v>33919.722338156607</c:v>
                </c:pt>
                <c:pt idx="127">
                  <c:v>33895.955066396054</c:v>
                </c:pt>
                <c:pt idx="128">
                  <c:v>33872.131584616502</c:v>
                </c:pt>
                <c:pt idx="129">
                  <c:v>33848.252200583287</c:v>
                </c:pt>
                <c:pt idx="130">
                  <c:v>33824.317218001095</c:v>
                </c:pt>
                <c:pt idx="131">
                  <c:v>33800.326936598372</c:v>
                </c:pt>
                <c:pt idx="132">
                  <c:v>33776.281652209364</c:v>
                </c:pt>
                <c:pt idx="133">
                  <c:v>33752.181656853914</c:v>
                </c:pt>
                <c:pt idx="134">
                  <c:v>33728.027238814931</c:v>
                </c:pt>
                <c:pt idx="135">
                  <c:v>33703.818682713798</c:v>
                </c:pt>
                <c:pt idx="136">
                  <c:v>33679.556269583714</c:v>
                </c:pt>
                <c:pt idx="137">
                  <c:v>33655.240276940945</c:v>
                </c:pt>
                <c:pt idx="138">
                  <c:v>33630.870978854291</c:v>
                </c:pt>
                <c:pt idx="139">
                  <c:v>33606.448646012555</c:v>
                </c:pt>
                <c:pt idx="140">
                  <c:v>33581.973545790301</c:v>
                </c:pt>
                <c:pt idx="141">
                  <c:v>33557.445942311817</c:v>
                </c:pt>
                <c:pt idx="142">
                  <c:v>33532.866096513455</c:v>
                </c:pt>
                <c:pt idx="143">
                  <c:v>33508.234266204301</c:v>
                </c:pt>
                <c:pt idx="144">
                  <c:v>33483.550706125257</c:v>
                </c:pt>
                <c:pt idx="145">
                  <c:v>33458.815668006682</c:v>
                </c:pt>
                <c:pt idx="146">
                  <c:v>33434.029400624473</c:v>
                </c:pt>
                <c:pt idx="147">
                  <c:v>33409.192149854767</c:v>
                </c:pt>
                <c:pt idx="148">
                  <c:v>33384.304158727267</c:v>
                </c:pt>
                <c:pt idx="149">
                  <c:v>33359.365667477221</c:v>
                </c:pt>
                <c:pt idx="150">
                  <c:v>33334.376913596105</c:v>
                </c:pt>
                <c:pt idx="151">
                  <c:v>33309.338131881079</c:v>
                </c:pt>
                <c:pt idx="152">
                  <c:v>33284.249554483191</c:v>
                </c:pt>
                <c:pt idx="153">
                  <c:v>33259.111410954451</c:v>
                </c:pt>
                <c:pt idx="154">
                  <c:v>33233.923928293712</c:v>
                </c:pt>
                <c:pt idx="155">
                  <c:v>33208.687330991525</c:v>
                </c:pt>
                <c:pt idx="156">
                  <c:v>33183.401841073821</c:v>
                </c:pt>
                <c:pt idx="157">
                  <c:v>33158.067678144653</c:v>
                </c:pt>
                <c:pt idx="158">
                  <c:v>33132.685059427873</c:v>
                </c:pt>
                <c:pt idx="159">
                  <c:v>33107.254199807838</c:v>
                </c:pt>
                <c:pt idx="160">
                  <c:v>33081.775311869169</c:v>
                </c:pt>
                <c:pt idx="161">
                  <c:v>33056.248605935638</c:v>
                </c:pt>
                <c:pt idx="162">
                  <c:v>33030.67429010808</c:v>
                </c:pt>
                <c:pt idx="163">
                  <c:v>33005.052570301465</c:v>
                </c:pt>
                <c:pt idx="164">
                  <c:v>32979.383650281205</c:v>
                </c:pt>
                <c:pt idx="165">
                  <c:v>32953.667731698515</c:v>
                </c:pt>
                <c:pt idx="166">
                  <c:v>32927.905014125041</c:v>
                </c:pt>
                <c:pt idx="167">
                  <c:v>32902.095695086777</c:v>
                </c:pt>
                <c:pt idx="168">
                  <c:v>32876.239970097093</c:v>
                </c:pt>
                <c:pt idx="169">
                  <c:v>32850.338032689157</c:v>
                </c:pt>
                <c:pt idx="170">
                  <c:v>32824.390074447598</c:v>
                </c:pt>
                <c:pt idx="171">
                  <c:v>32798.396285039453</c:v>
                </c:pt>
                <c:pt idx="172">
                  <c:v>32772.356852244513</c:v>
                </c:pt>
                <c:pt idx="173">
                  <c:v>32746.271961984941</c:v>
                </c:pt>
                <c:pt idx="174">
                  <c:v>32720.141798354307</c:v>
                </c:pt>
                <c:pt idx="175">
                  <c:v>32693.966543645965</c:v>
                </c:pt>
                <c:pt idx="176">
                  <c:v>32667.7463783809</c:v>
                </c:pt>
                <c:pt idx="177">
                  <c:v>32641.481481334889</c:v>
                </c:pt>
                <c:pt idx="178">
                  <c:v>32615.172029565168</c:v>
                </c:pt>
                <c:pt idx="179">
                  <c:v>32588.818198436551</c:v>
                </c:pt>
                <c:pt idx="180">
                  <c:v>32562.420161646911</c:v>
                </c:pt>
                <c:pt idx="181">
                  <c:v>32535.978091252273</c:v>
                </c:pt>
                <c:pt idx="182">
                  <c:v>32509.492157691308</c:v>
                </c:pt>
                <c:pt idx="183">
                  <c:v>32482.962529809301</c:v>
                </c:pt>
                <c:pt idx="184">
                  <c:v>32456.389374881765</c:v>
                </c:pt>
                <c:pt idx="185">
                  <c:v>32429.772858637418</c:v>
                </c:pt>
                <c:pt idx="186">
                  <c:v>32403.113145280804</c:v>
                </c:pt>
                <c:pt idx="187">
                  <c:v>32376.410397514454</c:v>
                </c:pt>
                <c:pt idx="188">
                  <c:v>32349.664776560585</c:v>
                </c:pt>
                <c:pt idx="189">
                  <c:v>32322.876442182329</c:v>
                </c:pt>
                <c:pt idx="190">
                  <c:v>32296.045552704676</c:v>
                </c:pt>
                <c:pt idx="191">
                  <c:v>32269.172265034853</c:v>
                </c:pt>
                <c:pt idx="192">
                  <c:v>32242.256734682433</c:v>
                </c:pt>
                <c:pt idx="193">
                  <c:v>32215.299115778973</c:v>
                </c:pt>
                <c:pt idx="194">
                  <c:v>32188.299561097323</c:v>
                </c:pt>
                <c:pt idx="195">
                  <c:v>32161.258222070559</c:v>
                </c:pt>
                <c:pt idx="196">
                  <c:v>32134.175248810512</c:v>
                </c:pt>
                <c:pt idx="197">
                  <c:v>32107.050790126032</c:v>
                </c:pt>
                <c:pt idx="198">
                  <c:v>32079.884993540822</c:v>
                </c:pt>
                <c:pt idx="199">
                  <c:v>32052.678005310987</c:v>
                </c:pt>
                <c:pt idx="200">
                  <c:v>32025.429970442266</c:v>
                </c:pt>
                <c:pt idx="201">
                  <c:v>31998.141032706906</c:v>
                </c:pt>
                <c:pt idx="202">
                  <c:v>31970.811334660219</c:v>
                </c:pt>
                <c:pt idx="203">
                  <c:v>31943.441017656918</c:v>
                </c:pt>
                <c:pt idx="204">
                  <c:v>31916.030221867055</c:v>
                </c:pt>
                <c:pt idx="205">
                  <c:v>31888.579086291724</c:v>
                </c:pt>
                <c:pt idx="206">
                  <c:v>31861.087748778471</c:v>
                </c:pt>
                <c:pt idx="207">
                  <c:v>31833.556346036421</c:v>
                </c:pt>
                <c:pt idx="208">
                  <c:v>31805.985013651127</c:v>
                </c:pt>
                <c:pt idx="209">
                  <c:v>31778.373886099202</c:v>
                </c:pt>
                <c:pt idx="210">
                  <c:v>31750.723096762616</c:v>
                </c:pt>
                <c:pt idx="211">
                  <c:v>31723.032777942801</c:v>
                </c:pt>
                <c:pt idx="212">
                  <c:v>31695.303060874485</c:v>
                </c:pt>
                <c:pt idx="213">
                  <c:v>31667.534075739259</c:v>
                </c:pt>
                <c:pt idx="214">
                  <c:v>31639.725951679007</c:v>
                </c:pt>
                <c:pt idx="215">
                  <c:v>31611.878816808952</c:v>
                </c:pt>
                <c:pt idx="216">
                  <c:v>31583.992798230607</c:v>
                </c:pt>
                <c:pt idx="217">
                  <c:v>31556.068022044448</c:v>
                </c:pt>
                <c:pt idx="218">
                  <c:v>31528.10461336236</c:v>
                </c:pt>
                <c:pt idx="219">
                  <c:v>31500.102696319907</c:v>
                </c:pt>
                <c:pt idx="220">
                  <c:v>31472.062394088385</c:v>
                </c:pt>
                <c:pt idx="221">
                  <c:v>31443.983828886641</c:v>
                </c:pt>
                <c:pt idx="222">
                  <c:v>31415.867121992716</c:v>
                </c:pt>
                <c:pt idx="223">
                  <c:v>31387.712393755333</c:v>
                </c:pt>
                <c:pt idx="224">
                  <c:v>31359.519763605123</c:v>
                </c:pt>
                <c:pt idx="225">
                  <c:v>31331.289350065697</c:v>
                </c:pt>
                <c:pt idx="226">
                  <c:v>31303.021270764548</c:v>
                </c:pt>
                <c:pt idx="227">
                  <c:v>31274.715642443782</c:v>
                </c:pt>
                <c:pt idx="228">
                  <c:v>31246.372580970623</c:v>
                </c:pt>
                <c:pt idx="229">
                  <c:v>31217.992201347788</c:v>
                </c:pt>
                <c:pt idx="230">
                  <c:v>31189.57461772372</c:v>
                </c:pt>
                <c:pt idx="231">
                  <c:v>31161.119943402573</c:v>
                </c:pt>
                <c:pt idx="232">
                  <c:v>31132.628290854114</c:v>
                </c:pt>
                <c:pt idx="233">
                  <c:v>31104.099771723453</c:v>
                </c:pt>
                <c:pt idx="234">
                  <c:v>31075.53449684057</c:v>
                </c:pt>
                <c:pt idx="235">
                  <c:v>31046.932576229752</c:v>
                </c:pt>
                <c:pt idx="236">
                  <c:v>31018.294119118862</c:v>
                </c:pt>
                <c:pt idx="237">
                  <c:v>30989.619233948441</c:v>
                </c:pt>
                <c:pt idx="238">
                  <c:v>30960.908028380662</c:v>
                </c:pt>
                <c:pt idx="239">
                  <c:v>30932.160609308219</c:v>
                </c:pt>
                <c:pt idx="240">
                  <c:v>30903.377082862982</c:v>
                </c:pt>
                <c:pt idx="241">
                  <c:v>30874.557554424584</c:v>
                </c:pt>
                <c:pt idx="242">
                  <c:v>30845.70212862884</c:v>
                </c:pt>
                <c:pt idx="243">
                  <c:v>30816.810909376072</c:v>
                </c:pt>
                <c:pt idx="244">
                  <c:v>30787.883999839247</c:v>
                </c:pt>
                <c:pt idx="245">
                  <c:v>30758.921502472076</c:v>
                </c:pt>
                <c:pt idx="246">
                  <c:v>30729.923519016938</c:v>
                </c:pt>
                <c:pt idx="247">
                  <c:v>30700.890150512623</c:v>
                </c:pt>
                <c:pt idx="248">
                  <c:v>30671.82149730215</c:v>
                </c:pt>
                <c:pt idx="249">
                  <c:v>30642.717659040245</c:v>
                </c:pt>
                <c:pt idx="250">
                  <c:v>30613.578734700837</c:v>
                </c:pt>
                <c:pt idx="251">
                  <c:v>30584.404822584456</c:v>
                </c:pt>
                <c:pt idx="252">
                  <c:v>30555.19602032542</c:v>
                </c:pt>
                <c:pt idx="253">
                  <c:v>30525.952424899013</c:v>
                </c:pt>
                <c:pt idx="254">
                  <c:v>30496.674132628523</c:v>
                </c:pt>
                <c:pt idx="255">
                  <c:v>30467.361239192149</c:v>
                </c:pt>
                <c:pt idx="256">
                  <c:v>30438.013839629875</c:v>
                </c:pt>
                <c:pt idx="257">
                  <c:v>30408.632028350163</c:v>
                </c:pt>
                <c:pt idx="258">
                  <c:v>30379.21589913666</c:v>
                </c:pt>
                <c:pt idx="259">
                  <c:v>30349.765545154627</c:v>
                </c:pt>
                <c:pt idx="260">
                  <c:v>30320.281058957517</c:v>
                </c:pt>
                <c:pt idx="261">
                  <c:v>30290.762532493216</c:v>
                </c:pt>
                <c:pt idx="262">
                  <c:v>30261.210057110431</c:v>
                </c:pt>
                <c:pt idx="263">
                  <c:v>30231.62372356475</c:v>
                </c:pt>
                <c:pt idx="264">
                  <c:v>30202.003622024815</c:v>
                </c:pt>
                <c:pt idx="265">
                  <c:v>30172.349842078282</c:v>
                </c:pt>
                <c:pt idx="266">
                  <c:v>30142.662472737804</c:v>
                </c:pt>
                <c:pt idx="267">
                  <c:v>30112.941602446786</c:v>
                </c:pt>
                <c:pt idx="268">
                  <c:v>30083.187319085217</c:v>
                </c:pt>
                <c:pt idx="269">
                  <c:v>30053.399709975307</c:v>
                </c:pt>
                <c:pt idx="270">
                  <c:v>30023.578861887112</c:v>
                </c:pt>
                <c:pt idx="271">
                  <c:v>29993.724861044058</c:v>
                </c:pt>
                <c:pt idx="272">
                  <c:v>29963.837793128365</c:v>
                </c:pt>
                <c:pt idx="273">
                  <c:v>29933.917743286449</c:v>
                </c:pt>
                <c:pt idx="274">
                  <c:v>29903.964796134213</c:v>
                </c:pt>
                <c:pt idx="275">
                  <c:v>29873.979035762288</c:v>
                </c:pt>
                <c:pt idx="276">
                  <c:v>29843.960545741178</c:v>
                </c:pt>
                <c:pt idx="277">
                  <c:v>29813.909409126336</c:v>
                </c:pt>
                <c:pt idx="278">
                  <c:v>29783.825708463264</c:v>
                </c:pt>
                <c:pt idx="279">
                  <c:v>29753.709525792357</c:v>
                </c:pt>
                <c:pt idx="280">
                  <c:v>29723.560942653883</c:v>
                </c:pt>
                <c:pt idx="281">
                  <c:v>29693.380040092758</c:v>
                </c:pt>
                <c:pt idx="282">
                  <c:v>29663.166898663334</c:v>
                </c:pt>
                <c:pt idx="283">
                  <c:v>29632.921598434092</c:v>
                </c:pt>
                <c:pt idx="284">
                  <c:v>29602.644218992275</c:v>
                </c:pt>
                <c:pt idx="285">
                  <c:v>29572.334839448467</c:v>
                </c:pt>
                <c:pt idx="286">
                  <c:v>29541.993538441118</c:v>
                </c:pt>
                <c:pt idx="287">
                  <c:v>29511.620394140984</c:v>
                </c:pt>
                <c:pt idx="288">
                  <c:v>29481.215484255568</c:v>
                </c:pt>
                <c:pt idx="289">
                  <c:v>29450.778886033419</c:v>
                </c:pt>
                <c:pt idx="290">
                  <c:v>29420.310676268458</c:v>
                </c:pt>
                <c:pt idx="291">
                  <c:v>29389.810931304182</c:v>
                </c:pt>
                <c:pt idx="292">
                  <c:v>29359.279727037894</c:v>
                </c:pt>
                <c:pt idx="293">
                  <c:v>29328.717138924756</c:v>
                </c:pt>
                <c:pt idx="294">
                  <c:v>29298.123241981953</c:v>
                </c:pt>
                <c:pt idx="295">
                  <c:v>29267.498110792632</c:v>
                </c:pt>
                <c:pt idx="296">
                  <c:v>29236.841819509955</c:v>
                </c:pt>
                <c:pt idx="297">
                  <c:v>29206.154441860952</c:v>
                </c:pt>
                <c:pt idx="298">
                  <c:v>29175.436051150456</c:v>
                </c:pt>
                <c:pt idx="299">
                  <c:v>29144.686720264897</c:v>
                </c:pt>
                <c:pt idx="300">
                  <c:v>29113.906521676086</c:v>
                </c:pt>
                <c:pt idx="301">
                  <c:v>29083.095527444959</c:v>
                </c:pt>
                <c:pt idx="302">
                  <c:v>29052.253809225251</c:v>
                </c:pt>
                <c:pt idx="303">
                  <c:v>29021.381438267155</c:v>
                </c:pt>
                <c:pt idx="304">
                  <c:v>28990.478485420888</c:v>
                </c:pt>
                <c:pt idx="305">
                  <c:v>28959.545021140304</c:v>
                </c:pt>
                <c:pt idx="306">
                  <c:v>28928.58111548634</c:v>
                </c:pt>
                <c:pt idx="307">
                  <c:v>28897.586838130523</c:v>
                </c:pt>
                <c:pt idx="308">
                  <c:v>28866.562258358372</c:v>
                </c:pt>
                <c:pt idx="309">
                  <c:v>28835.507445072813</c:v>
                </c:pt>
                <c:pt idx="310">
                  <c:v>28804.42246679751</c:v>
                </c:pt>
                <c:pt idx="311">
                  <c:v>28773.307391680173</c:v>
                </c:pt>
                <c:pt idx="312">
                  <c:v>28742.162287495776</c:v>
                </c:pt>
                <c:pt idx="313">
                  <c:v>28710.987221649895</c:v>
                </c:pt>
                <c:pt idx="314">
                  <c:v>28679.782261181757</c:v>
                </c:pt>
                <c:pt idx="315">
                  <c:v>28648.547472767514</c:v>
                </c:pt>
                <c:pt idx="316">
                  <c:v>28617.282922723294</c:v>
                </c:pt>
                <c:pt idx="317">
                  <c:v>28585.988677008278</c:v>
                </c:pt>
                <c:pt idx="318">
                  <c:v>28554.664801227755</c:v>
                </c:pt>
                <c:pt idx="319">
                  <c:v>28523.311360636126</c:v>
                </c:pt>
                <c:pt idx="320">
                  <c:v>28491.928420139902</c:v>
                </c:pt>
                <c:pt idx="321">
                  <c:v>28460.51604430057</c:v>
                </c:pt>
                <c:pt idx="322">
                  <c:v>28429.074297337564</c:v>
                </c:pt>
                <c:pt idx="323">
                  <c:v>28397.603243131136</c:v>
                </c:pt>
                <c:pt idx="324">
                  <c:v>28366.102945225124</c:v>
                </c:pt>
                <c:pt idx="325">
                  <c:v>28334.573466829825</c:v>
                </c:pt>
                <c:pt idx="326">
                  <c:v>28303.014870824732</c:v>
                </c:pt>
                <c:pt idx="327">
                  <c:v>28271.427219761306</c:v>
                </c:pt>
                <c:pt idx="328">
                  <c:v>28239.810575865646</c:v>
                </c:pt>
                <c:pt idx="329">
                  <c:v>28208.165001041209</c:v>
                </c:pt>
                <c:pt idx="330">
                  <c:v>28176.490556871417</c:v>
                </c:pt>
                <c:pt idx="331">
                  <c:v>28144.787304622303</c:v>
                </c:pt>
                <c:pt idx="332">
                  <c:v>28113.055305245111</c:v>
                </c:pt>
                <c:pt idx="333">
                  <c:v>28081.294619378805</c:v>
                </c:pt>
                <c:pt idx="334">
                  <c:v>28049.505307352694</c:v>
                </c:pt>
                <c:pt idx="335">
                  <c:v>28017.687429188856</c:v>
                </c:pt>
                <c:pt idx="336">
                  <c:v>27985.841044604633</c:v>
                </c:pt>
                <c:pt idx="337">
                  <c:v>27953.966213015094</c:v>
                </c:pt>
                <c:pt idx="338">
                  <c:v>27922.062993535455</c:v>
                </c:pt>
                <c:pt idx="339">
                  <c:v>27890.131444983486</c:v>
                </c:pt>
                <c:pt idx="340">
                  <c:v>27858.171625881841</c:v>
                </c:pt>
                <c:pt idx="341">
                  <c:v>27826.183594460468</c:v>
                </c:pt>
                <c:pt idx="342">
                  <c:v>27794.167408658857</c:v>
                </c:pt>
                <c:pt idx="343">
                  <c:v>27762.123126128372</c:v>
                </c:pt>
                <c:pt idx="344">
                  <c:v>27730.050804234535</c:v>
                </c:pt>
                <c:pt idx="345">
                  <c:v>27697.950500059233</c:v>
                </c:pt>
                <c:pt idx="346">
                  <c:v>27665.822270402958</c:v>
                </c:pt>
                <c:pt idx="347">
                  <c:v>27633.666171787005</c:v>
                </c:pt>
                <c:pt idx="348">
                  <c:v>27601.482260455661</c:v>
                </c:pt>
                <c:pt idx="349">
                  <c:v>27569.270592378292</c:v>
                </c:pt>
                <c:pt idx="350">
                  <c:v>27537.031223251561</c:v>
                </c:pt>
                <c:pt idx="351">
                  <c:v>27504.764208501463</c:v>
                </c:pt>
                <c:pt idx="352">
                  <c:v>27472.469603285426</c:v>
                </c:pt>
                <c:pt idx="353">
                  <c:v>27440.147462494398</c:v>
                </c:pt>
                <c:pt idx="354">
                  <c:v>27407.797840754869</c:v>
                </c:pt>
                <c:pt idx="355">
                  <c:v>27375.420792430858</c:v>
                </c:pt>
                <c:pt idx="356">
                  <c:v>27343.016371625967</c:v>
                </c:pt>
                <c:pt idx="357">
                  <c:v>27310.58463218531</c:v>
                </c:pt>
                <c:pt idx="358">
                  <c:v>27278.125627697482</c:v>
                </c:pt>
                <c:pt idx="359">
                  <c:v>27245.639411496533</c:v>
                </c:pt>
                <c:pt idx="360">
                  <c:v>27213.126036663809</c:v>
                </c:pt>
                <c:pt idx="361">
                  <c:v>27180.585556029917</c:v>
                </c:pt>
                <c:pt idx="362">
                  <c:v>27148.018022176548</c:v>
                </c:pt>
                <c:pt idx="363">
                  <c:v>27115.423487438409</c:v>
                </c:pt>
                <c:pt idx="364">
                  <c:v>27082.80200390493</c:v>
                </c:pt>
                <c:pt idx="365">
                  <c:v>27050.153623422226</c:v>
                </c:pt>
                <c:pt idx="366">
                  <c:v>27017.478397594838</c:v>
                </c:pt>
                <c:pt idx="367">
                  <c:v>26984.776377787479</c:v>
                </c:pt>
                <c:pt idx="368">
                  <c:v>26952.047615126859</c:v>
                </c:pt>
                <c:pt idx="369">
                  <c:v>26919.29216050341</c:v>
                </c:pt>
                <c:pt idx="370">
                  <c:v>26886.510064572987</c:v>
                </c:pt>
                <c:pt idx="371">
                  <c:v>26853.701377758636</c:v>
                </c:pt>
                <c:pt idx="372">
                  <c:v>26820.866150252248</c:v>
                </c:pt>
                <c:pt idx="373">
                  <c:v>26788.004432016241</c:v>
                </c:pt>
                <c:pt idx="374">
                  <c:v>26755.116272785261</c:v>
                </c:pt>
                <c:pt idx="375">
                  <c:v>26722.201722067752</c:v>
                </c:pt>
                <c:pt idx="376">
                  <c:v>26689.26082914765</c:v>
                </c:pt>
                <c:pt idx="377">
                  <c:v>26656.293643085981</c:v>
                </c:pt>
                <c:pt idx="378">
                  <c:v>26623.30021272245</c:v>
                </c:pt>
                <c:pt idx="379">
                  <c:v>26590.28058667701</c:v>
                </c:pt>
                <c:pt idx="380">
                  <c:v>26557.234813351472</c:v>
                </c:pt>
                <c:pt idx="381">
                  <c:v>26524.162940930983</c:v>
                </c:pt>
                <c:pt idx="382">
                  <c:v>26491.065017385645</c:v>
                </c:pt>
                <c:pt idx="383">
                  <c:v>26457.941090471984</c:v>
                </c:pt>
                <c:pt idx="384">
                  <c:v>26424.791207734444</c:v>
                </c:pt>
                <c:pt idx="385">
                  <c:v>26391.615416506946</c:v>
                </c:pt>
                <c:pt idx="386">
                  <c:v>26358.413763914294</c:v>
                </c:pt>
                <c:pt idx="387">
                  <c:v>26325.186296873668</c:v>
                </c:pt>
                <c:pt idx="388">
                  <c:v>26291.933062096072</c:v>
                </c:pt>
                <c:pt idx="389">
                  <c:v>26258.654106087783</c:v>
                </c:pt>
                <c:pt idx="390">
                  <c:v>26225.349475151732</c:v>
                </c:pt>
                <c:pt idx="391">
                  <c:v>26192.019215388958</c:v>
                </c:pt>
                <c:pt idx="392">
                  <c:v>26158.66337269999</c:v>
                </c:pt>
                <c:pt idx="393">
                  <c:v>26125.281992786182</c:v>
                </c:pt>
                <c:pt idx="394">
                  <c:v>26091.875121151166</c:v>
                </c:pt>
                <c:pt idx="395">
                  <c:v>26058.44280310216</c:v>
                </c:pt>
                <c:pt idx="396">
                  <c:v>26024.985083751275</c:v>
                </c:pt>
                <c:pt idx="397">
                  <c:v>25991.50200801692</c:v>
                </c:pt>
                <c:pt idx="398">
                  <c:v>25957.993620625082</c:v>
                </c:pt>
                <c:pt idx="399">
                  <c:v>25924.459966110622</c:v>
                </c:pt>
                <c:pt idx="400">
                  <c:v>25890.90108881858</c:v>
                </c:pt>
                <c:pt idx="401">
                  <c:v>25857.317032905481</c:v>
                </c:pt>
                <c:pt idx="402">
                  <c:v>25823.707842340558</c:v>
                </c:pt>
                <c:pt idx="403">
                  <c:v>25790.07356090704</c:v>
                </c:pt>
                <c:pt idx="404">
                  <c:v>25756.414232203402</c:v>
                </c:pt>
                <c:pt idx="405">
                  <c:v>25722.729899644586</c:v>
                </c:pt>
                <c:pt idx="406">
                  <c:v>25689.020606463218</c:v>
                </c:pt>
                <c:pt idx="407">
                  <c:v>25655.28639571086</c:v>
                </c:pt>
                <c:pt idx="408">
                  <c:v>25621.527310259167</c:v>
                </c:pt>
                <c:pt idx="409">
                  <c:v>25587.743392801083</c:v>
                </c:pt>
                <c:pt idx="410">
                  <c:v>25553.934685852066</c:v>
                </c:pt>
                <c:pt idx="411">
                  <c:v>25520.101231751225</c:v>
                </c:pt>
                <c:pt idx="412">
                  <c:v>25486.243072662426</c:v>
                </c:pt>
                <c:pt idx="413">
                  <c:v>25452.360250575548</c:v>
                </c:pt>
                <c:pt idx="414">
                  <c:v>25418.452807307574</c:v>
                </c:pt>
                <c:pt idx="415">
                  <c:v>25384.520784503649</c:v>
                </c:pt>
                <c:pt idx="416">
                  <c:v>25350.564223638321</c:v>
                </c:pt>
                <c:pt idx="417">
                  <c:v>25316.583166016564</c:v>
                </c:pt>
                <c:pt idx="418">
                  <c:v>25282.577652774915</c:v>
                </c:pt>
                <c:pt idx="419">
                  <c:v>25248.54772488253</c:v>
                </c:pt>
                <c:pt idx="420">
                  <c:v>25214.493423142285</c:v>
                </c:pt>
                <c:pt idx="421">
                  <c:v>25180.414788191865</c:v>
                </c:pt>
                <c:pt idx="422">
                  <c:v>25146.311860504775</c:v>
                </c:pt>
                <c:pt idx="423">
                  <c:v>25112.184680391434</c:v>
                </c:pt>
                <c:pt idx="424">
                  <c:v>25078.033288000177</c:v>
                </c:pt>
                <c:pt idx="425">
                  <c:v>25043.85772331832</c:v>
                </c:pt>
                <c:pt idx="426">
                  <c:v>25009.658026173198</c:v>
                </c:pt>
                <c:pt idx="427">
                  <c:v>24975.434236233134</c:v>
                </c:pt>
                <c:pt idx="428">
                  <c:v>24941.186393008447</c:v>
                </c:pt>
                <c:pt idx="429">
                  <c:v>24906.914535852473</c:v>
                </c:pt>
                <c:pt idx="430">
                  <c:v>24872.618703962577</c:v>
                </c:pt>
                <c:pt idx="431">
                  <c:v>24838.298936381088</c:v>
                </c:pt>
                <c:pt idx="432">
                  <c:v>24803.955271996256</c:v>
                </c:pt>
                <c:pt idx="433">
                  <c:v>24769.587749543301</c:v>
                </c:pt>
                <c:pt idx="434">
                  <c:v>24735.19640760525</c:v>
                </c:pt>
                <c:pt idx="435">
                  <c:v>24700.781284614004</c:v>
                </c:pt>
                <c:pt idx="436">
                  <c:v>24666.342418851182</c:v>
                </c:pt>
                <c:pt idx="437">
                  <c:v>24631.879848449098</c:v>
                </c:pt>
                <c:pt idx="438">
                  <c:v>24597.393611391668</c:v>
                </c:pt>
                <c:pt idx="439">
                  <c:v>24562.883745515337</c:v>
                </c:pt>
                <c:pt idx="440">
                  <c:v>24528.350288509984</c:v>
                </c:pt>
                <c:pt idx="441">
                  <c:v>24493.793277919805</c:v>
                </c:pt>
                <c:pt idx="442">
                  <c:v>24459.212751144238</c:v>
                </c:pt>
                <c:pt idx="443">
                  <c:v>24424.608745438796</c:v>
                </c:pt>
                <c:pt idx="444">
                  <c:v>24389.98129791602</c:v>
                </c:pt>
                <c:pt idx="445">
                  <c:v>24355.330445546268</c:v>
                </c:pt>
                <c:pt idx="446">
                  <c:v>24320.656225158622</c:v>
                </c:pt>
                <c:pt idx="447">
                  <c:v>24285.958673441761</c:v>
                </c:pt>
                <c:pt idx="448">
                  <c:v>24251.237826944773</c:v>
                </c:pt>
                <c:pt idx="449">
                  <c:v>24216.493722077958</c:v>
                </c:pt>
                <c:pt idx="450">
                  <c:v>24181.72639511379</c:v>
                </c:pt>
                <c:pt idx="451">
                  <c:v>24146.935882187634</c:v>
                </c:pt>
                <c:pt idx="452">
                  <c:v>24112.122219298602</c:v>
                </c:pt>
                <c:pt idx="453">
                  <c:v>24077.285442310364</c:v>
                </c:pt>
                <c:pt idx="454">
                  <c:v>24042.42558695194</c:v>
                </c:pt>
                <c:pt idx="455">
                  <c:v>24007.542688818576</c:v>
                </c:pt>
                <c:pt idx="456">
                  <c:v>23972.636783372393</c:v>
                </c:pt>
                <c:pt idx="457">
                  <c:v>23937.707905943345</c:v>
                </c:pt>
                <c:pt idx="458">
                  <c:v>23902.756091729876</c:v>
                </c:pt>
                <c:pt idx="459">
                  <c:v>23867.781375799761</c:v>
                </c:pt>
                <c:pt idx="460">
                  <c:v>23832.78379309081</c:v>
                </c:pt>
                <c:pt idx="461">
                  <c:v>23797.76337841171</c:v>
                </c:pt>
                <c:pt idx="462">
                  <c:v>23762.720166442745</c:v>
                </c:pt>
                <c:pt idx="463">
                  <c:v>23727.65419173651</c:v>
                </c:pt>
                <c:pt idx="464">
                  <c:v>23692.565488718756</c:v>
                </c:pt>
                <c:pt idx="465">
                  <c:v>23657.454091688985</c:v>
                </c:pt>
                <c:pt idx="466">
                  <c:v>23622.320034821314</c:v>
                </c:pt>
                <c:pt idx="467">
                  <c:v>23587.163352165135</c:v>
                </c:pt>
                <c:pt idx="468">
                  <c:v>23551.984077645862</c:v>
                </c:pt>
                <c:pt idx="469">
                  <c:v>23516.782245065628</c:v>
                </c:pt>
                <c:pt idx="470">
                  <c:v>23481.557888103991</c:v>
                </c:pt>
                <c:pt idx="471">
                  <c:v>23446.311040318673</c:v>
                </c:pt>
                <c:pt idx="472">
                  <c:v>23411.04173514622</c:v>
                </c:pt>
                <c:pt idx="473">
                  <c:v>23375.750005902726</c:v>
                </c:pt>
                <c:pt idx="474">
                  <c:v>23340.43588578446</c:v>
                </c:pt>
                <c:pt idx="475">
                  <c:v>23305.099407868671</c:v>
                </c:pt>
                <c:pt idx="476">
                  <c:v>23269.740605114108</c:v>
                </c:pt>
                <c:pt idx="477">
                  <c:v>23234.359510361868</c:v>
                </c:pt>
                <c:pt idx="478">
                  <c:v>23198.956156335858</c:v>
                </c:pt>
                <c:pt idx="479">
                  <c:v>23163.530575643661</c:v>
                </c:pt>
                <c:pt idx="480">
                  <c:v>23128.082800777043</c:v>
                </c:pt>
                <c:pt idx="481">
                  <c:v>23092.612864112642</c:v>
                </c:pt>
                <c:pt idx="482">
                  <c:v>23057.12079791271</c:v>
                </c:pt>
                <c:pt idx="483">
                  <c:v>23021.606634325573</c:v>
                </c:pt>
                <c:pt idx="484">
                  <c:v>22986.070405386468</c:v>
                </c:pt>
                <c:pt idx="485">
                  <c:v>22950.512143018015</c:v>
                </c:pt>
                <c:pt idx="486">
                  <c:v>22914.93187903093</c:v>
                </c:pt>
                <c:pt idx="487">
                  <c:v>22879.329645124602</c:v>
                </c:pt>
                <c:pt idx="488">
                  <c:v>22843.705472887727</c:v>
                </c:pt>
                <c:pt idx="489">
                  <c:v>22808.059393798994</c:v>
                </c:pt>
                <c:pt idx="490">
                  <c:v>22772.391439227536</c:v>
                </c:pt>
                <c:pt idx="491">
                  <c:v>22736.701640433661</c:v>
                </c:pt>
                <c:pt idx="492">
                  <c:v>22700.990028569398</c:v>
                </c:pt>
                <c:pt idx="493">
                  <c:v>22665.256634679099</c:v>
                </c:pt>
                <c:pt idx="494">
                  <c:v>22629.501489700055</c:v>
                </c:pt>
                <c:pt idx="495">
                  <c:v>22593.724624463077</c:v>
                </c:pt>
                <c:pt idx="496">
                  <c:v>22557.926069692978</c:v>
                </c:pt>
                <c:pt idx="497">
                  <c:v>22522.105856009326</c:v>
                </c:pt>
                <c:pt idx="498">
                  <c:v>22486.264013926888</c:v>
                </c:pt>
                <c:pt idx="499">
                  <c:v>22450.400573856201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FC1-4D3E-8695-D20C126A7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  <c:max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20"/>
      </c:valAx>
      <c:valAx>
        <c:axId val="833097280"/>
        <c:scaling>
          <c:orientation val="minMax"/>
          <c:max val="3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00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F12'!$C$203:$C$218</c:f>
              <c:numCache>
                <c:formatCode>0.000</c:formatCode>
                <c:ptCount val="16"/>
                <c:pt idx="0">
                  <c:v>0.46243916535940066</c:v>
                </c:pt>
                <c:pt idx="1">
                  <c:v>0.249897738827879</c:v>
                </c:pt>
                <c:pt idx="2">
                  <c:v>0.14184714731395628</c:v>
                </c:pt>
                <c:pt idx="3">
                  <c:v>9.8043925156865941E-2</c:v>
                </c:pt>
                <c:pt idx="4">
                  <c:v>7.6770902616876399E-2</c:v>
                </c:pt>
                <c:pt idx="5">
                  <c:v>6.497292030977532E-2</c:v>
                </c:pt>
                <c:pt idx="6">
                  <c:v>5.4686543364282532E-2</c:v>
                </c:pt>
                <c:pt idx="7">
                  <c:v>4.6058362327218973E-2</c:v>
                </c:pt>
                <c:pt idx="8">
                  <c:v>4.1736894480092109E-2</c:v>
                </c:pt>
                <c:pt idx="9">
                  <c:v>3.9217792005234585E-2</c:v>
                </c:pt>
                <c:pt idx="10">
                  <c:v>3.7605168493096433E-2</c:v>
                </c:pt>
                <c:pt idx="11">
                  <c:v>3.6498819366293664E-2</c:v>
                </c:pt>
                <c:pt idx="12">
                  <c:v>3.5707777960138819E-2</c:v>
                </c:pt>
                <c:pt idx="13">
                  <c:v>3.5122203305482276E-2</c:v>
                </c:pt>
                <c:pt idx="14">
                  <c:v>3.4668304284898026E-2</c:v>
                </c:pt>
                <c:pt idx="15">
                  <c:v>3.4316195183601267E-2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0A-4324-BC14-7887A8A8096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F12'!$E$203:$E$218</c:f>
              <c:numCache>
                <c:formatCode>0.000</c:formatCode>
                <c:ptCount val="16"/>
                <c:pt idx="0">
                  <c:v>0.36660845850430068</c:v>
                </c:pt>
                <c:pt idx="1">
                  <c:v>0.19287081289017124</c:v>
                </c:pt>
                <c:pt idx="2">
                  <c:v>0.10595127600101302</c:v>
                </c:pt>
                <c:pt idx="3">
                  <c:v>7.1193195593915973E-2</c:v>
                </c:pt>
                <c:pt idx="4">
                  <c:v>5.4447624134778452E-2</c:v>
                </c:pt>
                <c:pt idx="5">
                  <c:v>4.5192832187994345E-2</c:v>
                </c:pt>
                <c:pt idx="6">
                  <c:v>3.7133757264767232E-2</c:v>
                </c:pt>
                <c:pt idx="7">
                  <c:v>3.0364617004117911E-2</c:v>
                </c:pt>
                <c:pt idx="8">
                  <c:v>2.6962759939109779E-2</c:v>
                </c:pt>
                <c:pt idx="9">
                  <c:v>2.4973928035979222E-2</c:v>
                </c:pt>
                <c:pt idx="10">
                  <c:v>2.3698295669038978E-2</c:v>
                </c:pt>
                <c:pt idx="11">
                  <c:v>2.282407591924401E-2</c:v>
                </c:pt>
                <c:pt idx="12">
                  <c:v>2.2197305894484241E-2</c:v>
                </c:pt>
                <c:pt idx="13">
                  <c:v>2.1731531467858965E-2</c:v>
                </c:pt>
                <c:pt idx="14">
                  <c:v>2.1373251555997286E-2</c:v>
                </c:pt>
                <c:pt idx="15">
                  <c:v>2.1093122686622539E-2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0A-4324-BC14-7887A8A8096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F12'!$G$203:$G$218</c:f>
              <c:numCache>
                <c:formatCode>0.000</c:formatCode>
                <c:ptCount val="16"/>
                <c:pt idx="0">
                  <c:v>0.33171014944512739</c:v>
                </c:pt>
                <c:pt idx="1">
                  <c:v>0.17227508952737494</c:v>
                </c:pt>
                <c:pt idx="2">
                  <c:v>9.3102822456159737E-2</c:v>
                </c:pt>
                <c:pt idx="3">
                  <c:v>6.1644407729312921E-2</c:v>
                </c:pt>
                <c:pt idx="4">
                  <c:v>4.6543871823876502E-2</c:v>
                </c:pt>
                <c:pt idx="5">
                  <c:v>3.8209614809983E-2</c:v>
                </c:pt>
                <c:pt idx="6">
                  <c:v>3.0951887865994954E-2</c:v>
                </c:pt>
                <c:pt idx="7">
                  <c:v>2.4842195679367254E-2</c:v>
                </c:pt>
                <c:pt idx="8">
                  <c:v>2.1757888359680729E-2</c:v>
                </c:pt>
                <c:pt idx="9">
                  <c:v>1.9946177128242166E-2</c:v>
                </c:pt>
                <c:pt idx="10">
                  <c:v>1.8779152215009368E-2</c:v>
                </c:pt>
                <c:pt idx="11">
                  <c:v>1.797733940512046E-2</c:v>
                </c:pt>
                <c:pt idx="12">
                  <c:v>1.7400002365659886E-2</c:v>
                </c:pt>
                <c:pt idx="13">
                  <c:v>1.6968937680551865E-2</c:v>
                </c:pt>
                <c:pt idx="14">
                  <c:v>1.6638022959665457E-2</c:v>
                </c:pt>
                <c:pt idx="15">
                  <c:v>1.63776214378244E-2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0A-4324-BC14-7887A8A8096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F12'!$I$203:$I$218</c:f>
              <c:numCache>
                <c:formatCode>0.000</c:formatCode>
                <c:ptCount val="16"/>
                <c:pt idx="0">
                  <c:v>0.31376339076651005</c:v>
                </c:pt>
                <c:pt idx="1">
                  <c:v>0.16173768198048544</c:v>
                </c:pt>
                <c:pt idx="2">
                  <c:v>8.6569106069126198E-2</c:v>
                </c:pt>
                <c:pt idx="3">
                  <c:v>5.6813061505976911E-2</c:v>
                </c:pt>
                <c:pt idx="4">
                  <c:v>4.2561052942069563E-2</c:v>
                </c:pt>
                <c:pt idx="5">
                  <c:v>3.4702082911793844E-2</c:v>
                </c:pt>
                <c:pt idx="6">
                  <c:v>2.7858842391093337E-2</c:v>
                </c:pt>
                <c:pt idx="7">
                  <c:v>2.2091256790149991E-2</c:v>
                </c:pt>
                <c:pt idx="8">
                  <c:v>1.9172099737458464E-2</c:v>
                </c:pt>
                <c:pt idx="9">
                  <c:v>1.7452498918293303E-2</c:v>
                </c:pt>
                <c:pt idx="10">
                  <c:v>1.634181577361413E-2</c:v>
                </c:pt>
                <c:pt idx="11">
                  <c:v>1.5577373243520584E-2</c:v>
                </c:pt>
                <c:pt idx="12">
                  <c:v>1.502543350881178E-2</c:v>
                </c:pt>
                <c:pt idx="13">
                  <c:v>1.4612113349754628E-2</c:v>
                </c:pt>
                <c:pt idx="14">
                  <c:v>1.4295068899366242E-2</c:v>
                </c:pt>
                <c:pt idx="15">
                  <c:v>1.4044620037809527E-2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C1-4056-89A9-7C7C3DA8C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48000000000000004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43.248931963745555</c:v>
                </c:pt>
                <c:pt idx="1">
                  <c:v>80.032736965960765</c:v>
                </c:pt>
                <c:pt idx="2">
                  <c:v>140.9968432832361</c:v>
                </c:pt>
                <c:pt idx="3">
                  <c:v>203.9902010043038</c:v>
                </c:pt>
                <c:pt idx="4">
                  <c:v>260.51536869130723</c:v>
                </c:pt>
                <c:pt idx="5">
                  <c:v>307.82054900171937</c:v>
                </c:pt>
                <c:pt idx="6">
                  <c:v>365.72068318113185</c:v>
                </c:pt>
                <c:pt idx="7">
                  <c:v>434.23167888408966</c:v>
                </c:pt>
                <c:pt idx="8">
                  <c:v>479.19233687929773</c:v>
                </c:pt>
                <c:pt idx="9">
                  <c:v>509.97261644231537</c:v>
                </c:pt>
                <c:pt idx="10">
                  <c:v>531.84178668609354</c:v>
                </c:pt>
                <c:pt idx="11">
                  <c:v>547.96292995903923</c:v>
                </c:pt>
                <c:pt idx="12">
                  <c:v>560.10206018213535</c:v>
                </c:pt>
                <c:pt idx="13">
                  <c:v>569.44035731602776</c:v>
                </c:pt>
                <c:pt idx="14">
                  <c:v>576.89582494844626</c:v>
                </c:pt>
                <c:pt idx="15">
                  <c:v>582.81519536167661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5F-40F8-8B97-CC90CDD105F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54.554114985771342</c:v>
                </c:pt>
                <c:pt idx="1">
                  <c:v>103.69635353478206</c:v>
                </c:pt>
                <c:pt idx="2">
                  <c:v>188.76601353823031</c:v>
                </c:pt>
                <c:pt idx="3">
                  <c:v>280.9257237739327</c:v>
                </c:pt>
                <c:pt idx="4">
                  <c:v>367.32548605780187</c:v>
                </c:pt>
                <c:pt idx="5">
                  <c:v>442.54805533770195</c:v>
                </c:pt>
                <c:pt idx="6">
                  <c:v>538.59349209933407</c:v>
                </c:pt>
                <c:pt idx="7">
                  <c:v>658.66136224565889</c:v>
                </c:pt>
                <c:pt idx="8">
                  <c:v>741.76382704019034</c:v>
                </c:pt>
                <c:pt idx="9">
                  <c:v>800.83517383355047</c:v>
                </c:pt>
                <c:pt idx="10">
                  <c:v>843.94254672623242</c:v>
                </c:pt>
                <c:pt idx="11">
                  <c:v>876.26767763846669</c:v>
                </c:pt>
                <c:pt idx="12">
                  <c:v>901.01024399405856</c:v>
                </c:pt>
                <c:pt idx="13">
                  <c:v>920.32170073149655</c:v>
                </c:pt>
                <c:pt idx="14">
                  <c:v>935.74905753579856</c:v>
                </c:pt>
                <c:pt idx="15">
                  <c:v>948.17634624977518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5F-40F8-8B97-CC90CDD105F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60.293602813948468</c:v>
                </c:pt>
                <c:pt idx="1">
                  <c:v>116.09339490038082</c:v>
                </c:pt>
                <c:pt idx="2">
                  <c:v>214.81625875969121</c:v>
                </c:pt>
                <c:pt idx="3">
                  <c:v>324.4414333222586</c:v>
                </c:pt>
                <c:pt idx="4">
                  <c:v>429.70211149774218</c:v>
                </c:pt>
                <c:pt idx="5">
                  <c:v>523.42846426116319</c:v>
                </c:pt>
                <c:pt idx="6">
                  <c:v>646.16413986084649</c:v>
                </c:pt>
                <c:pt idx="7">
                  <c:v>805.08181555831834</c:v>
                </c:pt>
                <c:pt idx="8">
                  <c:v>919.2068490001883</c:v>
                </c:pt>
                <c:pt idx="9">
                  <c:v>1002.6984053842391</c:v>
                </c:pt>
                <c:pt idx="10">
                  <c:v>1065.0108040561522</c:v>
                </c:pt>
                <c:pt idx="11">
                  <c:v>1112.5116764666204</c:v>
                </c:pt>
                <c:pt idx="12">
                  <c:v>1149.4251310833952</c:v>
                </c:pt>
                <c:pt idx="13">
                  <c:v>1178.6241647243505</c:v>
                </c:pt>
                <c:pt idx="14">
                  <c:v>1202.0658974016792</c:v>
                </c:pt>
                <c:pt idx="15">
                  <c:v>1221.1785500066362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5F-40F8-8B97-CC90CDD105F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63.742299415941694</c:v>
                </c:pt>
                <c:pt idx="1">
                  <c:v>123.65702138857853</c:v>
                </c:pt>
                <c:pt idx="2">
                  <c:v>231.02930026827147</c:v>
                </c:pt>
                <c:pt idx="3">
                  <c:v>352.03172421707882</c:v>
                </c:pt>
                <c:pt idx="4">
                  <c:v>469.91318629316515</c:v>
                </c:pt>
                <c:pt idx="5">
                  <c:v>576.3342808798028</c:v>
                </c:pt>
                <c:pt idx="6">
                  <c:v>717.90491935135606</c:v>
                </c:pt>
                <c:pt idx="7">
                  <c:v>905.33554473539789</c:v>
                </c:pt>
                <c:pt idx="8">
                  <c:v>1043.1825555822654</c:v>
                </c:pt>
                <c:pt idx="9">
                  <c:v>1145.9676974416807</c:v>
                </c:pt>
                <c:pt idx="10">
                  <c:v>1223.8542079450228</c:v>
                </c:pt>
                <c:pt idx="11">
                  <c:v>1283.9135127174929</c:v>
                </c:pt>
                <c:pt idx="12">
                  <c:v>1331.0764037703702</c:v>
                </c:pt>
                <c:pt idx="13">
                  <c:v>1368.7274059050362</c:v>
                </c:pt>
                <c:pt idx="14">
                  <c:v>1399.0838477796131</c:v>
                </c:pt>
                <c:pt idx="15">
                  <c:v>1424.0328286673468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5F-40F8-8B97-CC90CDD105F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66.039406641855891</c:v>
                </c:pt>
                <c:pt idx="1">
                  <c:v>128.74083859522904</c:v>
                </c:pt>
                <c:pt idx="2">
                  <c:v>242.05734343953094</c:v>
                </c:pt>
                <c:pt idx="3">
                  <c:v>371.01081923389029</c:v>
                </c:pt>
                <c:pt idx="4">
                  <c:v>497.85674834184493</c:v>
                </c:pt>
                <c:pt idx="5">
                  <c:v>613.43209241654176</c:v>
                </c:pt>
                <c:pt idx="6">
                  <c:v>768.81937788342088</c:v>
                </c:pt>
                <c:pt idx="7">
                  <c:v>977.67224688520116</c:v>
                </c:pt>
                <c:pt idx="8">
                  <c:v>1133.7938226189262</c:v>
                </c:pt>
                <c:pt idx="9">
                  <c:v>1251.7430140304909</c:v>
                </c:pt>
                <c:pt idx="10">
                  <c:v>1342.068607687165</c:v>
                </c:pt>
                <c:pt idx="11">
                  <c:v>1412.2855832235546</c:v>
                </c:pt>
                <c:pt idx="12">
                  <c:v>1467.8286178716353</c:v>
                </c:pt>
                <c:pt idx="13">
                  <c:v>1512.4540331688108</c:v>
                </c:pt>
                <c:pt idx="14">
                  <c:v>1548.550973323921</c:v>
                </c:pt>
                <c:pt idx="15">
                  <c:v>1578.3797863919081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5F-40F8-8B97-CC90CDD10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43.248931963745555</c:v>
                </c:pt>
                <c:pt idx="1">
                  <c:v>80.032736965960765</c:v>
                </c:pt>
                <c:pt idx="2">
                  <c:v>140.9968432832361</c:v>
                </c:pt>
                <c:pt idx="3">
                  <c:v>203.9902010043038</c:v>
                </c:pt>
                <c:pt idx="4">
                  <c:v>260.51536869130723</c:v>
                </c:pt>
                <c:pt idx="5">
                  <c:v>307.82054900171937</c:v>
                </c:pt>
                <c:pt idx="6">
                  <c:v>365.72068318113185</c:v>
                </c:pt>
                <c:pt idx="7">
                  <c:v>434.23167888408966</c:v>
                </c:pt>
                <c:pt idx="8">
                  <c:v>479.19233687929773</c:v>
                </c:pt>
                <c:pt idx="9">
                  <c:v>509.97261644231537</c:v>
                </c:pt>
                <c:pt idx="10">
                  <c:v>531.84178668609354</c:v>
                </c:pt>
                <c:pt idx="11">
                  <c:v>547.96292995903923</c:v>
                </c:pt>
                <c:pt idx="12">
                  <c:v>560.10206018213535</c:v>
                </c:pt>
                <c:pt idx="13">
                  <c:v>569.44035731602776</c:v>
                </c:pt>
                <c:pt idx="14">
                  <c:v>576.89582494844626</c:v>
                </c:pt>
                <c:pt idx="15">
                  <c:v>582.81519536167661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12-4975-9C6F-264FA7D2D40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54.554114985771342</c:v>
                </c:pt>
                <c:pt idx="1">
                  <c:v>103.69635353478206</c:v>
                </c:pt>
                <c:pt idx="2">
                  <c:v>188.76601353823031</c:v>
                </c:pt>
                <c:pt idx="3">
                  <c:v>280.9257237739327</c:v>
                </c:pt>
                <c:pt idx="4">
                  <c:v>367.32548605780187</c:v>
                </c:pt>
                <c:pt idx="5">
                  <c:v>442.54805533770195</c:v>
                </c:pt>
                <c:pt idx="6">
                  <c:v>538.59349209933407</c:v>
                </c:pt>
                <c:pt idx="7">
                  <c:v>658.66136224565889</c:v>
                </c:pt>
                <c:pt idx="8">
                  <c:v>741.76382704019034</c:v>
                </c:pt>
                <c:pt idx="9">
                  <c:v>800.83517383355047</c:v>
                </c:pt>
                <c:pt idx="10">
                  <c:v>843.94254672623242</c:v>
                </c:pt>
                <c:pt idx="11">
                  <c:v>876.26767763846669</c:v>
                </c:pt>
                <c:pt idx="12">
                  <c:v>901.01024399405856</c:v>
                </c:pt>
                <c:pt idx="13">
                  <c:v>920.32170073149655</c:v>
                </c:pt>
                <c:pt idx="14">
                  <c:v>935.74905753579856</c:v>
                </c:pt>
                <c:pt idx="15">
                  <c:v>948.17634624977518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12-4975-9C6F-264FA7D2D40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60.293602813948468</c:v>
                </c:pt>
                <c:pt idx="1">
                  <c:v>116.09339490038082</c:v>
                </c:pt>
                <c:pt idx="2">
                  <c:v>214.81625875969121</c:v>
                </c:pt>
                <c:pt idx="3">
                  <c:v>324.4414333222586</c:v>
                </c:pt>
                <c:pt idx="4">
                  <c:v>429.70211149774218</c:v>
                </c:pt>
                <c:pt idx="5">
                  <c:v>523.42846426116319</c:v>
                </c:pt>
                <c:pt idx="6">
                  <c:v>646.16413986084649</c:v>
                </c:pt>
                <c:pt idx="7">
                  <c:v>805.08181555831834</c:v>
                </c:pt>
                <c:pt idx="8">
                  <c:v>919.2068490001883</c:v>
                </c:pt>
                <c:pt idx="9">
                  <c:v>1002.6984053842391</c:v>
                </c:pt>
                <c:pt idx="10">
                  <c:v>1065.0108040561522</c:v>
                </c:pt>
                <c:pt idx="11">
                  <c:v>1112.5116764666204</c:v>
                </c:pt>
                <c:pt idx="12">
                  <c:v>1149.4251310833952</c:v>
                </c:pt>
                <c:pt idx="13">
                  <c:v>1178.6241647243505</c:v>
                </c:pt>
                <c:pt idx="14">
                  <c:v>1202.0658974016792</c:v>
                </c:pt>
                <c:pt idx="15">
                  <c:v>1221.1785500066362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12-4975-9C6F-264FA7D2D403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63.742299415941694</c:v>
                </c:pt>
                <c:pt idx="1">
                  <c:v>123.65702138857853</c:v>
                </c:pt>
                <c:pt idx="2">
                  <c:v>231.02930026827147</c:v>
                </c:pt>
                <c:pt idx="3">
                  <c:v>352.03172421707882</c:v>
                </c:pt>
                <c:pt idx="4">
                  <c:v>469.91318629316515</c:v>
                </c:pt>
                <c:pt idx="5">
                  <c:v>576.3342808798028</c:v>
                </c:pt>
                <c:pt idx="6">
                  <c:v>717.90491935135606</c:v>
                </c:pt>
                <c:pt idx="7">
                  <c:v>905.33554473539789</c:v>
                </c:pt>
                <c:pt idx="8">
                  <c:v>1043.1825555822654</c:v>
                </c:pt>
                <c:pt idx="9">
                  <c:v>1145.9676974416807</c:v>
                </c:pt>
                <c:pt idx="10">
                  <c:v>1223.8542079450228</c:v>
                </c:pt>
                <c:pt idx="11">
                  <c:v>1283.9135127174929</c:v>
                </c:pt>
                <c:pt idx="12">
                  <c:v>1331.0764037703702</c:v>
                </c:pt>
                <c:pt idx="13">
                  <c:v>1368.7274059050362</c:v>
                </c:pt>
                <c:pt idx="14">
                  <c:v>1399.0838477796131</c:v>
                </c:pt>
                <c:pt idx="15">
                  <c:v>1424.0328286673468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12-4975-9C6F-264FA7D2D403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66.039406641855891</c:v>
                </c:pt>
                <c:pt idx="1">
                  <c:v>128.74083859522904</c:v>
                </c:pt>
                <c:pt idx="2">
                  <c:v>242.05734343953094</c:v>
                </c:pt>
                <c:pt idx="3">
                  <c:v>371.01081923389029</c:v>
                </c:pt>
                <c:pt idx="4">
                  <c:v>497.85674834184493</c:v>
                </c:pt>
                <c:pt idx="5">
                  <c:v>613.43209241654176</c:v>
                </c:pt>
                <c:pt idx="6">
                  <c:v>768.81937788342088</c:v>
                </c:pt>
                <c:pt idx="7">
                  <c:v>977.67224688520116</c:v>
                </c:pt>
                <c:pt idx="8">
                  <c:v>1133.7938226189262</c:v>
                </c:pt>
                <c:pt idx="9">
                  <c:v>1251.7430140304909</c:v>
                </c:pt>
                <c:pt idx="10">
                  <c:v>1342.068607687165</c:v>
                </c:pt>
                <c:pt idx="11">
                  <c:v>1412.2855832235546</c:v>
                </c:pt>
                <c:pt idx="12">
                  <c:v>1467.8286178716353</c:v>
                </c:pt>
                <c:pt idx="13">
                  <c:v>1512.4540331688108</c:v>
                </c:pt>
                <c:pt idx="14">
                  <c:v>1548.550973323921</c:v>
                </c:pt>
                <c:pt idx="15">
                  <c:v>1578.3797863919081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12-4975-9C6F-264FA7D2D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3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K, push/pull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F12'!$C$203:$C$218</c:f>
              <c:numCache>
                <c:formatCode>0.000</c:formatCode>
                <c:ptCount val="16"/>
                <c:pt idx="0">
                  <c:v>0.46243916535940066</c:v>
                </c:pt>
                <c:pt idx="1">
                  <c:v>0.17019460344547657</c:v>
                </c:pt>
                <c:pt idx="2">
                  <c:v>9.775834161742486E-2</c:v>
                </c:pt>
                <c:pt idx="3">
                  <c:v>7.4047371168646264E-2</c:v>
                </c:pt>
                <c:pt idx="4">
                  <c:v>6.2430431995975089E-2</c:v>
                </c:pt>
                <c:pt idx="5">
                  <c:v>5.5419995834704999E-2</c:v>
                </c:pt>
                <c:pt idx="6">
                  <c:v>4.8995314488898621E-2</c:v>
                </c:pt>
                <c:pt idx="7">
                  <c:v>4.3032628715262658E-2</c:v>
                </c:pt>
                <c:pt idx="8">
                  <c:v>3.9611256585757912E-2</c:v>
                </c:pt>
                <c:pt idx="9">
                  <c:v>3.7373785355851806E-2</c:v>
                </c:pt>
                <c:pt idx="10">
                  <c:v>3.5786665703722333E-2</c:v>
                </c:pt>
                <c:pt idx="11">
                  <c:v>3.459886962419164E-2</c:v>
                </c:pt>
                <c:pt idx="12">
                  <c:v>3.3672553497907341E-2</c:v>
                </c:pt>
                <c:pt idx="13">
                  <c:v>3.2925911418583149E-2</c:v>
                </c:pt>
                <c:pt idx="14">
                  <c:v>3.2309422366852136E-2</c:v>
                </c:pt>
                <c:pt idx="15">
                  <c:v>3.1791597133331767E-2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84-4CC0-B7EF-D511793FFE8D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F12'!$E$203:$E$218</c:f>
              <c:numCache>
                <c:formatCode>0.000</c:formatCode>
                <c:ptCount val="16"/>
                <c:pt idx="0">
                  <c:v>0.36660845850430068</c:v>
                </c:pt>
                <c:pt idx="1">
                  <c:v>0.12860429524713143</c:v>
                </c:pt>
                <c:pt idx="2">
                  <c:v>7.096819185135031E-2</c:v>
                </c:pt>
                <c:pt idx="3">
                  <c:v>5.2309206257805378E-2</c:v>
                </c:pt>
                <c:pt idx="4">
                  <c:v>4.3200962260672104E-2</c:v>
                </c:pt>
                <c:pt idx="5">
                  <c:v>3.7708710671596854E-2</c:v>
                </c:pt>
                <c:pt idx="6">
                  <c:v>3.2671102269403236E-2</c:v>
                </c:pt>
                <c:pt idx="7">
                  <c:v>2.7983976050465171E-2</c:v>
                </c:pt>
                <c:pt idx="8">
                  <c:v>2.5284892389860609E-2</c:v>
                </c:pt>
                <c:pt idx="9">
                  <c:v>2.3516041518772925E-2</c:v>
                </c:pt>
                <c:pt idx="10">
                  <c:v>2.2259710852947673E-2</c:v>
                </c:pt>
                <c:pt idx="11">
                  <c:v>2.1318167345773881E-2</c:v>
                </c:pt>
                <c:pt idx="12">
                  <c:v>2.0583970546308925E-2</c:v>
                </c:pt>
                <c:pt idx="13">
                  <c:v>1.9993698772497726E-2</c:v>
                </c:pt>
                <c:pt idx="14">
                  <c:v>1.9507920719190899E-2</c:v>
                </c:pt>
                <c:pt idx="15">
                  <c:v>1.910086508389312E-2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A84-4CC0-B7EF-D511793FFE8D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F12'!$G$203:$G$218</c:f>
              <c:numCache>
                <c:formatCode>0.000</c:formatCode>
                <c:ptCount val="16"/>
                <c:pt idx="0">
                  <c:v>0.33171014944512739</c:v>
                </c:pt>
                <c:pt idx="1">
                  <c:v>0.11367288307230938</c:v>
                </c:pt>
                <c:pt idx="2">
                  <c:v>6.1441437175597052E-2</c:v>
                </c:pt>
                <c:pt idx="3">
                  <c:v>4.4617563306520364E-2</c:v>
                </c:pt>
                <c:pt idx="4">
                  <c:v>3.6416427868376448E-2</c:v>
                </c:pt>
                <c:pt idx="5">
                  <c:v>3.1470074612299198E-2</c:v>
                </c:pt>
                <c:pt idx="6">
                  <c:v>2.6926757826846885E-2</c:v>
                </c:pt>
                <c:pt idx="7">
                  <c:v>2.2685369117970394E-2</c:v>
                </c:pt>
                <c:pt idx="8">
                  <c:v>2.0230013787610451E-2</c:v>
                </c:pt>
                <c:pt idx="9">
                  <c:v>1.8612467185590346E-2</c:v>
                </c:pt>
                <c:pt idx="10">
                  <c:v>1.745750597131265E-2</c:v>
                </c:pt>
                <c:pt idx="11">
                  <c:v>1.658693822676709E-2</c:v>
                </c:pt>
                <c:pt idx="12">
                  <c:v>1.5904514868243572E-2</c:v>
                </c:pt>
                <c:pt idx="13">
                  <c:v>1.5353650896366242E-2</c:v>
                </c:pt>
                <c:pt idx="14">
                  <c:v>1.4898630569090261E-2</c:v>
                </c:pt>
                <c:pt idx="15">
                  <c:v>1.4515708885283845E-2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A84-4CC0-B7EF-D511793FFE8D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F12'!$I$203:$I$218</c:f>
              <c:numCache>
                <c:formatCode>0.000</c:formatCode>
                <c:ptCount val="16"/>
                <c:pt idx="0">
                  <c:v>0.31376339076651005</c:v>
                </c:pt>
                <c:pt idx="1">
                  <c:v>0.10606378712000829</c:v>
                </c:pt>
                <c:pt idx="2">
                  <c:v>5.6621448198300138E-2</c:v>
                </c:pt>
                <c:pt idx="3">
                  <c:v>4.0744214119511526E-2</c:v>
                </c:pt>
                <c:pt idx="4">
                  <c:v>3.3011568264396267E-2</c:v>
                </c:pt>
                <c:pt idx="5">
                  <c:v>2.8347626363055E-2</c:v>
                </c:pt>
                <c:pt idx="6">
                  <c:v>2.406055797310858E-2</c:v>
                </c:pt>
                <c:pt idx="7">
                  <c:v>2.0050812538855295E-2</c:v>
                </c:pt>
                <c:pt idx="8">
                  <c:v>1.7722238252277204E-2</c:v>
                </c:pt>
                <c:pt idx="9">
                  <c:v>1.6183171329273924E-2</c:v>
                </c:pt>
                <c:pt idx="10">
                  <c:v>1.5080427451742314E-2</c:v>
                </c:pt>
                <c:pt idx="11">
                  <c:v>1.4246005940742051E-2</c:v>
                </c:pt>
                <c:pt idx="12">
                  <c:v>1.358949161495075E-2</c:v>
                </c:pt>
                <c:pt idx="13">
                  <c:v>1.3057875783875537E-2</c:v>
                </c:pt>
                <c:pt idx="14">
                  <c:v>1.2617416423767628E-2</c:v>
                </c:pt>
                <c:pt idx="15">
                  <c:v>1.2245461429371487E-2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A84-4CC0-B7EF-D511793FF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48000000000000004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43.248931963745555</c:v>
                </c:pt>
                <c:pt idx="1">
                  <c:v>117.51253914703109</c:v>
                </c:pt>
                <c:pt idx="2">
                  <c:v>204.58612195232979</c:v>
                </c:pt>
                <c:pt idx="3">
                  <c:v>270.09736719010709</c:v>
                </c:pt>
                <c:pt idx="4">
                  <c:v>320.35658509121652</c:v>
                </c:pt>
                <c:pt idx="5">
                  <c:v>360.88057566174768</c:v>
                </c:pt>
                <c:pt idx="6">
                  <c:v>408.20229870208527</c:v>
                </c:pt>
                <c:pt idx="7">
                  <c:v>464.76361303269562</c:v>
                </c:pt>
                <c:pt idx="8">
                  <c:v>504.90698159752219</c:v>
                </c:pt>
                <c:pt idx="9">
                  <c:v>535.13444810504052</c:v>
                </c:pt>
                <c:pt idx="10">
                  <c:v>558.86737718400263</c:v>
                </c:pt>
                <c:pt idx="11">
                  <c:v>578.05356698751621</c:v>
                </c:pt>
                <c:pt idx="12">
                  <c:v>593.95554902727963</c:v>
                </c:pt>
                <c:pt idx="13">
                  <c:v>607.42433962548239</c:v>
                </c:pt>
                <c:pt idx="14">
                  <c:v>619.01447116303166</c:v>
                </c:pt>
                <c:pt idx="15">
                  <c:v>629.09705090063198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523-434B-9301-FC115680EEAE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54.554114985771342</c:v>
                </c:pt>
                <c:pt idx="1">
                  <c:v>155.51580109798942</c:v>
                </c:pt>
                <c:pt idx="2">
                  <c:v>281.81639518013816</c:v>
                </c:pt>
                <c:pt idx="3">
                  <c:v>382.34187499290675</c:v>
                </c:pt>
                <c:pt idx="4">
                  <c:v>462.95265089979148</c:v>
                </c:pt>
                <c:pt idx="5">
                  <c:v>530.38143293147652</c:v>
                </c:pt>
                <c:pt idx="6">
                  <c:v>612.16177633315328</c:v>
                </c:pt>
                <c:pt idx="7">
                  <c:v>714.69472257740676</c:v>
                </c:pt>
                <c:pt idx="8">
                  <c:v>790.98616247305517</c:v>
                </c:pt>
                <c:pt idx="9">
                  <c:v>850.48327474817313</c:v>
                </c:pt>
                <c:pt idx="10">
                  <c:v>898.48426747877375</c:v>
                </c:pt>
                <c:pt idx="11">
                  <c:v>938.16694819992608</c:v>
                </c:pt>
                <c:pt idx="12">
                  <c:v>971.62983958827897</c:v>
                </c:pt>
                <c:pt idx="13">
                  <c:v>1000.3151606700677</c:v>
                </c:pt>
                <c:pt idx="14">
                  <c:v>1025.2245889191572</c:v>
                </c:pt>
                <c:pt idx="15">
                  <c:v>1047.0729944511822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523-434B-9301-FC115680EEAE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60.293602813948468</c:v>
                </c:pt>
                <c:pt idx="1">
                  <c:v>175.94345686893186</c:v>
                </c:pt>
                <c:pt idx="2">
                  <c:v>325.51321908113636</c:v>
                </c:pt>
                <c:pt idx="3">
                  <c:v>448.25397260269528</c:v>
                </c:pt>
                <c:pt idx="4">
                  <c:v>549.20268600445957</c:v>
                </c:pt>
                <c:pt idx="5">
                  <c:v>635.52439091401322</c:v>
                </c:pt>
                <c:pt idx="6">
                  <c:v>742.75559384499411</c:v>
                </c:pt>
                <c:pt idx="7">
                  <c:v>881.62550479096421</c:v>
                </c:pt>
                <c:pt idx="8">
                  <c:v>988.63007262252495</c:v>
                </c:pt>
                <c:pt idx="9">
                  <c:v>1074.5485700833833</c:v>
                </c:pt>
                <c:pt idx="10">
                  <c:v>1145.639018131533</c:v>
                </c:pt>
                <c:pt idx="11">
                  <c:v>1205.7680402839567</c:v>
                </c:pt>
                <c:pt idx="12">
                  <c:v>1257.5045617979742</c:v>
                </c:pt>
                <c:pt idx="13">
                  <c:v>1302.6217760841112</c:v>
                </c:pt>
                <c:pt idx="14">
                  <c:v>1342.405257131041</c:v>
                </c:pt>
                <c:pt idx="15">
                  <c:v>1377.8176565855615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523-434B-9301-FC115680EEAE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63.742299415941694</c:v>
                </c:pt>
                <c:pt idx="1">
                  <c:v>188.56577294727884</c:v>
                </c:pt>
                <c:pt idx="2">
                  <c:v>353.22303890843313</c:v>
                </c:pt>
                <c:pt idx="3">
                  <c:v>490.86724169806553</c:v>
                </c:pt>
                <c:pt idx="4">
                  <c:v>605.84822386552469</c:v>
                </c:pt>
                <c:pt idx="5">
                  <c:v>705.52644316159308</c:v>
                </c:pt>
                <c:pt idx="6">
                  <c:v>831.2359182340291</c:v>
                </c:pt>
                <c:pt idx="7">
                  <c:v>997.46581148485484</c:v>
                </c:pt>
                <c:pt idx="8">
                  <c:v>1128.5256249971765</c:v>
                </c:pt>
                <c:pt idx="9">
                  <c:v>1235.851712440427</c:v>
                </c:pt>
                <c:pt idx="10">
                  <c:v>1326.2223543729394</c:v>
                </c:pt>
                <c:pt idx="11">
                  <c:v>1403.9022644797685</c:v>
                </c:pt>
                <c:pt idx="12">
                  <c:v>1471.725401264945</c:v>
                </c:pt>
                <c:pt idx="13">
                  <c:v>1531.6426906661891</c:v>
                </c:pt>
                <c:pt idx="14">
                  <c:v>1585.1105589513304</c:v>
                </c:pt>
                <c:pt idx="15">
                  <c:v>1633.2581761295478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523-434B-9301-FC115680EEAE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F12'!$J$203:$J$218</c:f>
              <c:numCache>
                <c:formatCode>0</c:formatCode>
                <c:ptCount val="16"/>
                <c:pt idx="0">
                  <c:v>66.039406641855891</c:v>
                </c:pt>
                <c:pt idx="1">
                  <c:v>197.11426982053371</c:v>
                </c:pt>
                <c:pt idx="2">
                  <c:v>372.28632724684905</c:v>
                </c:pt>
                <c:pt idx="3">
                  <c:v>520.53287286626278</c:v>
                </c:pt>
                <c:pt idx="4">
                  <c:v>645.66742129653062</c:v>
                </c:pt>
                <c:pt idx="5">
                  <c:v>755.1539847295993</c:v>
                </c:pt>
                <c:pt idx="6">
                  <c:v>894.65464866408797</c:v>
                </c:pt>
                <c:pt idx="7">
                  <c:v>1081.7639131508622</c:v>
                </c:pt>
                <c:pt idx="8">
                  <c:v>1231.6297458278177</c:v>
                </c:pt>
                <c:pt idx="9">
                  <c:v>1356.045577413342</c:v>
                </c:pt>
                <c:pt idx="10">
                  <c:v>1462.0979131400704</c:v>
                </c:pt>
                <c:pt idx="11">
                  <c:v>1554.3002574093832</c:v>
                </c:pt>
                <c:pt idx="12">
                  <c:v>1635.6461471320854</c:v>
                </c:pt>
                <c:pt idx="13">
                  <c:v>1708.1858676137153</c:v>
                </c:pt>
                <c:pt idx="14">
                  <c:v>1773.4831940908896</c:v>
                </c:pt>
                <c:pt idx="15">
                  <c:v>1832.7829789994357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523-434B-9301-FC115680EE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43.248931963745555</c:v>
                </c:pt>
                <c:pt idx="1">
                  <c:v>117.51253914703109</c:v>
                </c:pt>
                <c:pt idx="2">
                  <c:v>204.58612195232979</c:v>
                </c:pt>
                <c:pt idx="3">
                  <c:v>270.09736719010709</c:v>
                </c:pt>
                <c:pt idx="4">
                  <c:v>320.35658509121652</c:v>
                </c:pt>
                <c:pt idx="5">
                  <c:v>360.88057566174768</c:v>
                </c:pt>
                <c:pt idx="6">
                  <c:v>408.20229870208527</c:v>
                </c:pt>
                <c:pt idx="7">
                  <c:v>464.76361303269562</c:v>
                </c:pt>
                <c:pt idx="8">
                  <c:v>504.90698159752219</c:v>
                </c:pt>
                <c:pt idx="9">
                  <c:v>535.13444810504052</c:v>
                </c:pt>
                <c:pt idx="10">
                  <c:v>558.86737718400263</c:v>
                </c:pt>
                <c:pt idx="11">
                  <c:v>578.05356698751621</c:v>
                </c:pt>
                <c:pt idx="12">
                  <c:v>593.95554902727963</c:v>
                </c:pt>
                <c:pt idx="13">
                  <c:v>607.42433962548239</c:v>
                </c:pt>
                <c:pt idx="14">
                  <c:v>619.01447116303166</c:v>
                </c:pt>
                <c:pt idx="15">
                  <c:v>629.09705090063198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25-4621-B2C5-0F907B2C7E77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54.554114985771342</c:v>
                </c:pt>
                <c:pt idx="1">
                  <c:v>155.51580109798942</c:v>
                </c:pt>
                <c:pt idx="2">
                  <c:v>281.81639518013816</c:v>
                </c:pt>
                <c:pt idx="3">
                  <c:v>382.34187499290675</c:v>
                </c:pt>
                <c:pt idx="4">
                  <c:v>462.95265089979148</c:v>
                </c:pt>
                <c:pt idx="5">
                  <c:v>530.38143293147652</c:v>
                </c:pt>
                <c:pt idx="6">
                  <c:v>612.16177633315328</c:v>
                </c:pt>
                <c:pt idx="7">
                  <c:v>714.69472257740676</c:v>
                </c:pt>
                <c:pt idx="8">
                  <c:v>790.98616247305517</c:v>
                </c:pt>
                <c:pt idx="9">
                  <c:v>850.48327474817313</c:v>
                </c:pt>
                <c:pt idx="10">
                  <c:v>898.48426747877375</c:v>
                </c:pt>
                <c:pt idx="11">
                  <c:v>938.16694819992608</c:v>
                </c:pt>
                <c:pt idx="12">
                  <c:v>971.62983958827897</c:v>
                </c:pt>
                <c:pt idx="13">
                  <c:v>1000.3151606700677</c:v>
                </c:pt>
                <c:pt idx="14">
                  <c:v>1025.2245889191572</c:v>
                </c:pt>
                <c:pt idx="15">
                  <c:v>1047.0729944511822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E25-4621-B2C5-0F907B2C7E77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60.293602813948468</c:v>
                </c:pt>
                <c:pt idx="1">
                  <c:v>175.94345686893186</c:v>
                </c:pt>
                <c:pt idx="2">
                  <c:v>325.51321908113636</c:v>
                </c:pt>
                <c:pt idx="3">
                  <c:v>448.25397260269528</c:v>
                </c:pt>
                <c:pt idx="4">
                  <c:v>549.20268600445957</c:v>
                </c:pt>
                <c:pt idx="5">
                  <c:v>635.52439091401322</c:v>
                </c:pt>
                <c:pt idx="6">
                  <c:v>742.75559384499411</c:v>
                </c:pt>
                <c:pt idx="7">
                  <c:v>881.62550479096421</c:v>
                </c:pt>
                <c:pt idx="8">
                  <c:v>988.63007262252495</c:v>
                </c:pt>
                <c:pt idx="9">
                  <c:v>1074.5485700833833</c:v>
                </c:pt>
                <c:pt idx="10">
                  <c:v>1145.639018131533</c:v>
                </c:pt>
                <c:pt idx="11">
                  <c:v>1205.7680402839567</c:v>
                </c:pt>
                <c:pt idx="12">
                  <c:v>1257.5045617979742</c:v>
                </c:pt>
                <c:pt idx="13">
                  <c:v>1302.6217760841112</c:v>
                </c:pt>
                <c:pt idx="14">
                  <c:v>1342.405257131041</c:v>
                </c:pt>
                <c:pt idx="15">
                  <c:v>1377.8176565855615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E25-4621-B2C5-0F907B2C7E77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63.742299415941694</c:v>
                </c:pt>
                <c:pt idx="1">
                  <c:v>188.56577294727884</c:v>
                </c:pt>
                <c:pt idx="2">
                  <c:v>353.22303890843313</c:v>
                </c:pt>
                <c:pt idx="3">
                  <c:v>490.86724169806553</c:v>
                </c:pt>
                <c:pt idx="4">
                  <c:v>605.84822386552469</c:v>
                </c:pt>
                <c:pt idx="5">
                  <c:v>705.52644316159308</c:v>
                </c:pt>
                <c:pt idx="6">
                  <c:v>831.2359182340291</c:v>
                </c:pt>
                <c:pt idx="7">
                  <c:v>997.46581148485484</c:v>
                </c:pt>
                <c:pt idx="8">
                  <c:v>1128.5256249971765</c:v>
                </c:pt>
                <c:pt idx="9">
                  <c:v>1235.851712440427</c:v>
                </c:pt>
                <c:pt idx="10">
                  <c:v>1326.2223543729394</c:v>
                </c:pt>
                <c:pt idx="11">
                  <c:v>1403.9022644797685</c:v>
                </c:pt>
                <c:pt idx="12">
                  <c:v>1471.725401264945</c:v>
                </c:pt>
                <c:pt idx="13">
                  <c:v>1531.6426906661891</c:v>
                </c:pt>
                <c:pt idx="14">
                  <c:v>1585.1105589513304</c:v>
                </c:pt>
                <c:pt idx="15">
                  <c:v>1633.2581761295478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E25-4621-B2C5-0F907B2C7E77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F12'!$J$203:$J$218</c:f>
              <c:numCache>
                <c:formatCode>0</c:formatCode>
                <c:ptCount val="16"/>
                <c:pt idx="0">
                  <c:v>66.039406641855891</c:v>
                </c:pt>
                <c:pt idx="1">
                  <c:v>197.11426982053371</c:v>
                </c:pt>
                <c:pt idx="2">
                  <c:v>372.28632724684905</c:v>
                </c:pt>
                <c:pt idx="3">
                  <c:v>520.53287286626278</c:v>
                </c:pt>
                <c:pt idx="4">
                  <c:v>645.66742129653062</c:v>
                </c:pt>
                <c:pt idx="5">
                  <c:v>755.1539847295993</c:v>
                </c:pt>
                <c:pt idx="6">
                  <c:v>894.65464866408797</c:v>
                </c:pt>
                <c:pt idx="7">
                  <c:v>1081.7639131508622</c:v>
                </c:pt>
                <c:pt idx="8">
                  <c:v>1231.6297458278177</c:v>
                </c:pt>
                <c:pt idx="9">
                  <c:v>1356.045577413342</c:v>
                </c:pt>
                <c:pt idx="10">
                  <c:v>1462.0979131400704</c:v>
                </c:pt>
                <c:pt idx="11">
                  <c:v>1554.3002574093832</c:v>
                </c:pt>
                <c:pt idx="12">
                  <c:v>1635.6461471320854</c:v>
                </c:pt>
                <c:pt idx="13">
                  <c:v>1708.1858676137153</c:v>
                </c:pt>
                <c:pt idx="14">
                  <c:v>1773.4831940908896</c:v>
                </c:pt>
                <c:pt idx="15">
                  <c:v>1832.7829789994357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E25-4621-B2C5-0F907B2C7E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Passiv</a:t>
            </a:r>
            <a:r>
              <a:rPr lang="de-DE" baseline="0"/>
              <a:t> @</a:t>
            </a:r>
            <a:r>
              <a:rPr lang="de-DE"/>
              <a:t>94,4</a:t>
            </a:r>
            <a:r>
              <a:rPr lang="de-DE" baseline="0"/>
              <a:t> L/h; Ambient 295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Passiv!$A$7:$A$36</c:f>
              <c:numCache>
                <c:formatCode>General</c:formatCode>
                <c:ptCount val="30"/>
                <c:pt idx="0">
                  <c:v>0</c:v>
                </c:pt>
                <c:pt idx="1">
                  <c:v>5</c:v>
                </c:pt>
                <c:pt idx="2">
                  <c:v>7.5</c:v>
                </c:pt>
                <c:pt idx="3">
                  <c:v>10</c:v>
                </c:pt>
                <c:pt idx="4">
                  <c:v>12.5</c:v>
                </c:pt>
                <c:pt idx="5">
                  <c:v>15</c:v>
                </c:pt>
                <c:pt idx="6">
                  <c:v>17.5</c:v>
                </c:pt>
                <c:pt idx="7">
                  <c:v>20</c:v>
                </c:pt>
                <c:pt idx="8">
                  <c:v>22.5</c:v>
                </c:pt>
                <c:pt idx="9">
                  <c:v>25</c:v>
                </c:pt>
                <c:pt idx="10">
                  <c:v>27.5</c:v>
                </c:pt>
                <c:pt idx="11">
                  <c:v>30</c:v>
                </c:pt>
                <c:pt idx="12">
                  <c:v>32.5</c:v>
                </c:pt>
                <c:pt idx="13">
                  <c:v>35</c:v>
                </c:pt>
                <c:pt idx="14">
                  <c:v>37.5</c:v>
                </c:pt>
                <c:pt idx="15">
                  <c:v>40</c:v>
                </c:pt>
                <c:pt idx="16">
                  <c:v>42.5</c:v>
                </c:pt>
                <c:pt idx="17">
                  <c:v>45</c:v>
                </c:pt>
                <c:pt idx="18">
                  <c:v>47.5</c:v>
                </c:pt>
                <c:pt idx="19">
                  <c:v>50</c:v>
                </c:pt>
                <c:pt idx="20">
                  <c:v>52.5</c:v>
                </c:pt>
                <c:pt idx="21">
                  <c:v>55</c:v>
                </c:pt>
                <c:pt idx="22">
                  <c:v>57.5</c:v>
                </c:pt>
                <c:pt idx="23">
                  <c:v>60</c:v>
                </c:pt>
                <c:pt idx="24">
                  <c:v>62.5</c:v>
                </c:pt>
                <c:pt idx="25">
                  <c:v>65</c:v>
                </c:pt>
                <c:pt idx="26">
                  <c:v>67.5</c:v>
                </c:pt>
                <c:pt idx="27">
                  <c:v>70</c:v>
                </c:pt>
                <c:pt idx="28">
                  <c:v>72.5</c:v>
                </c:pt>
                <c:pt idx="29">
                  <c:v>75</c:v>
                </c:pt>
              </c:numCache>
            </c:numRef>
          </c:xVal>
          <c:yVal>
            <c:numRef>
              <c:f>Passiv!$B$7:$B$36</c:f>
              <c:numCache>
                <c:formatCode>0</c:formatCode>
                <c:ptCount val="30"/>
                <c:pt idx="0">
                  <c:v>0</c:v>
                </c:pt>
                <c:pt idx="1">
                  <c:v>18.738363630582015</c:v>
                </c:pt>
                <c:pt idx="2">
                  <c:v>27.337724540333713</c:v>
                </c:pt>
                <c:pt idx="3">
                  <c:v>35.478597115516038</c:v>
                </c:pt>
                <c:pt idx="4">
                  <c:v>43.196696775116799</c:v>
                </c:pt>
                <c:pt idx="5">
                  <c:v>50.524123266780983</c:v>
                </c:pt>
                <c:pt idx="6">
                  <c:v>57.48980691599197</c:v>
                </c:pt>
                <c:pt idx="7">
                  <c:v>64.119890375635464</c:v>
                </c:pt>
                <c:pt idx="8">
                  <c:v>70.438056496464284</c:v>
                </c:pt>
                <c:pt idx="9">
                  <c:v>76.465810986312889</c:v>
                </c:pt>
                <c:pt idx="10">
                  <c:v>82.222726968058836</c:v>
                </c:pt>
                <c:pt idx="11">
                  <c:v>87.726657296542697</c:v>
                </c:pt>
                <c:pt idx="12">
                  <c:v>92.993919486705408</c:v>
                </c:pt>
                <c:pt idx="13">
                  <c:v>98.039457288182831</c:v>
                </c:pt>
                <c:pt idx="14">
                  <c:v>102.87698227615142</c:v>
                </c:pt>
                <c:pt idx="15">
                  <c:v>107.51909828373726</c:v>
                </c:pt>
                <c:pt idx="16">
                  <c:v>111.97741105382927</c:v>
                </c:pt>
                <c:pt idx="17">
                  <c:v>116.26262511884994</c:v>
                </c:pt>
                <c:pt idx="18">
                  <c:v>120.38462961103991</c:v>
                </c:pt>
                <c:pt idx="19">
                  <c:v>124.35257445128089</c:v>
                </c:pt>
                <c:pt idx="20">
                  <c:v>128.17493815197369</c:v>
                </c:pt>
                <c:pt idx="21">
                  <c:v>131.85958829143317</c:v>
                </c:pt>
                <c:pt idx="22">
                  <c:v>135.4138355675646</c:v>
                </c:pt>
                <c:pt idx="23">
                  <c:v>138.84448221231304</c:v>
                </c:pt>
                <c:pt idx="24">
                  <c:v>142.15786544152957</c:v>
                </c:pt>
                <c:pt idx="25">
                  <c:v>145.35989652420724</c:v>
                </c:pt>
                <c:pt idx="26">
                  <c:v>148.45609597783726</c:v>
                </c:pt>
                <c:pt idx="27">
                  <c:v>151.45162533073051</c:v>
                </c:pt>
                <c:pt idx="28">
                  <c:v>154.35131583573175</c:v>
                </c:pt>
                <c:pt idx="29">
                  <c:v>157.15969447133082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A3-4261-9433-15E2360701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27424"/>
        <c:axId val="755445759"/>
      </c:scatterChart>
      <c:valAx>
        <c:axId val="782427424"/>
        <c:scaling>
          <c:orientation val="minMax"/>
          <c:max val="7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5759"/>
        <c:crosses val="autoZero"/>
        <c:crossBetween val="midCat"/>
        <c:majorUnit val="5"/>
      </c:valAx>
      <c:valAx>
        <c:axId val="755445759"/>
        <c:scaling>
          <c:orientation val="minMax"/>
          <c:max val="1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27424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Passiv @94,4 L/h; 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Ausrichtung horizontal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Passiv!$H$7</c:f>
              <c:numCache>
                <c:formatCode>0</c:formatCode>
                <c:ptCount val="1"/>
                <c:pt idx="0">
                  <c:v>63.86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3F-4BF7-A9FA-C6C103E3FE2B}"/>
            </c:ext>
          </c:extLst>
        </c:ser>
        <c:ser>
          <c:idx val="1"/>
          <c:order val="1"/>
          <c:tx>
            <c:v>Ausrichtung vertikal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Passiv!$H$6</c:f>
              <c:numCache>
                <c:formatCode>0</c:formatCode>
                <c:ptCount val="1"/>
                <c:pt idx="0">
                  <c:v>37.08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3F-4BF7-A9FA-C6C103E3F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2502224"/>
        <c:axId val="1025357407"/>
      </c:barChart>
      <c:catAx>
        <c:axId val="7825022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57407"/>
        <c:crosses val="autoZero"/>
        <c:auto val="1"/>
        <c:lblAlgn val="ctr"/>
        <c:lblOffset val="100"/>
        <c:noMultiLvlLbl val="0"/>
      </c:catAx>
      <c:valAx>
        <c:axId val="1025357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502224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F12'!$C$203:$C$218</c:f>
              <c:numCache>
                <c:formatCode>0.000</c:formatCode>
                <c:ptCount val="16"/>
                <c:pt idx="0">
                  <c:v>0.46243916535940066</c:v>
                </c:pt>
                <c:pt idx="1">
                  <c:v>0.249897738827879</c:v>
                </c:pt>
                <c:pt idx="2">
                  <c:v>0.14184714731395628</c:v>
                </c:pt>
                <c:pt idx="3">
                  <c:v>9.8043925156865941E-2</c:v>
                </c:pt>
                <c:pt idx="4">
                  <c:v>7.6770902616876399E-2</c:v>
                </c:pt>
                <c:pt idx="5">
                  <c:v>6.497292030977532E-2</c:v>
                </c:pt>
                <c:pt idx="6">
                  <c:v>5.4686543364282532E-2</c:v>
                </c:pt>
                <c:pt idx="7">
                  <c:v>4.6058362327218973E-2</c:v>
                </c:pt>
                <c:pt idx="8">
                  <c:v>4.1736894480092109E-2</c:v>
                </c:pt>
                <c:pt idx="9">
                  <c:v>3.9217792005234585E-2</c:v>
                </c:pt>
                <c:pt idx="10">
                  <c:v>3.7605168493096433E-2</c:v>
                </c:pt>
                <c:pt idx="11">
                  <c:v>3.6498819366293664E-2</c:v>
                </c:pt>
                <c:pt idx="12">
                  <c:v>3.5707777960138819E-2</c:v>
                </c:pt>
                <c:pt idx="13">
                  <c:v>3.5122203305482276E-2</c:v>
                </c:pt>
                <c:pt idx="14">
                  <c:v>3.4668304284898026E-2</c:v>
                </c:pt>
                <c:pt idx="15">
                  <c:v>3.4316195183601267E-2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39-4F46-87EB-A22617451B91}"/>
            </c:ext>
          </c:extLst>
        </c:ser>
        <c:ser>
          <c:idx val="2"/>
          <c:order val="1"/>
          <c:tx>
            <c:v>2x F12 pushpull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F12'!$C$203:$C$218</c:f>
              <c:numCache>
                <c:formatCode>0.000</c:formatCode>
                <c:ptCount val="16"/>
                <c:pt idx="0">
                  <c:v>0.46243916535940066</c:v>
                </c:pt>
                <c:pt idx="1">
                  <c:v>0.17019460344547657</c:v>
                </c:pt>
                <c:pt idx="2">
                  <c:v>9.775834161742486E-2</c:v>
                </c:pt>
                <c:pt idx="3">
                  <c:v>7.4047371168646264E-2</c:v>
                </c:pt>
                <c:pt idx="4">
                  <c:v>6.2430431995975089E-2</c:v>
                </c:pt>
                <c:pt idx="5">
                  <c:v>5.5419995834704999E-2</c:v>
                </c:pt>
                <c:pt idx="6">
                  <c:v>4.8995314488898621E-2</c:v>
                </c:pt>
                <c:pt idx="7">
                  <c:v>4.3032628715262658E-2</c:v>
                </c:pt>
                <c:pt idx="8">
                  <c:v>3.9611256585757912E-2</c:v>
                </c:pt>
                <c:pt idx="9">
                  <c:v>3.7373785355851806E-2</c:v>
                </c:pt>
                <c:pt idx="10">
                  <c:v>3.5786665703722333E-2</c:v>
                </c:pt>
                <c:pt idx="11">
                  <c:v>3.459886962419164E-2</c:v>
                </c:pt>
                <c:pt idx="12">
                  <c:v>3.3672553497907341E-2</c:v>
                </c:pt>
                <c:pt idx="13">
                  <c:v>3.2925911418583149E-2</c:v>
                </c:pt>
                <c:pt idx="14">
                  <c:v>3.2309422366852136E-2</c:v>
                </c:pt>
                <c:pt idx="15">
                  <c:v>3.1791597133331767E-2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339-4F46-87EB-A22617451B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5000000000000003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F12'!$E$203:$E$218</c:f>
              <c:numCache>
                <c:formatCode>0.000</c:formatCode>
                <c:ptCount val="16"/>
                <c:pt idx="0">
                  <c:v>0.36660845850430068</c:v>
                </c:pt>
                <c:pt idx="1">
                  <c:v>0.19287081289017124</c:v>
                </c:pt>
                <c:pt idx="2">
                  <c:v>0.10595127600101302</c:v>
                </c:pt>
                <c:pt idx="3">
                  <c:v>7.1193195593915973E-2</c:v>
                </c:pt>
                <c:pt idx="4">
                  <c:v>5.4447624134778452E-2</c:v>
                </c:pt>
                <c:pt idx="5">
                  <c:v>4.5192832187994345E-2</c:v>
                </c:pt>
                <c:pt idx="6">
                  <c:v>3.7133757264767232E-2</c:v>
                </c:pt>
                <c:pt idx="7">
                  <c:v>3.0364617004117911E-2</c:v>
                </c:pt>
                <c:pt idx="8">
                  <c:v>2.6962759939109779E-2</c:v>
                </c:pt>
                <c:pt idx="9">
                  <c:v>2.4973928035979222E-2</c:v>
                </c:pt>
                <c:pt idx="10">
                  <c:v>2.3698295669038978E-2</c:v>
                </c:pt>
                <c:pt idx="11">
                  <c:v>2.282407591924401E-2</c:v>
                </c:pt>
                <c:pt idx="12">
                  <c:v>2.2197305894484241E-2</c:v>
                </c:pt>
                <c:pt idx="13">
                  <c:v>2.1731531467858965E-2</c:v>
                </c:pt>
                <c:pt idx="14">
                  <c:v>2.1373251555997286E-2</c:v>
                </c:pt>
                <c:pt idx="15">
                  <c:v>2.1093122686622539E-2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AC3-4ABD-B5E9-AE8BCD501237}"/>
            </c:ext>
          </c:extLst>
        </c:ser>
        <c:ser>
          <c:idx val="2"/>
          <c:order val="1"/>
          <c:tx>
            <c:v>2x F12 pushpull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F12'!$E$203:$E$218</c:f>
              <c:numCache>
                <c:formatCode>0.000</c:formatCode>
                <c:ptCount val="16"/>
                <c:pt idx="0">
                  <c:v>0.36660845850430068</c:v>
                </c:pt>
                <c:pt idx="1">
                  <c:v>0.12860429524713143</c:v>
                </c:pt>
                <c:pt idx="2">
                  <c:v>7.096819185135031E-2</c:v>
                </c:pt>
                <c:pt idx="3">
                  <c:v>5.2309206257805378E-2</c:v>
                </c:pt>
                <c:pt idx="4">
                  <c:v>4.3200962260672104E-2</c:v>
                </c:pt>
                <c:pt idx="5">
                  <c:v>3.7708710671596854E-2</c:v>
                </c:pt>
                <c:pt idx="6">
                  <c:v>3.2671102269403236E-2</c:v>
                </c:pt>
                <c:pt idx="7">
                  <c:v>2.7983976050465171E-2</c:v>
                </c:pt>
                <c:pt idx="8">
                  <c:v>2.5284892389860609E-2</c:v>
                </c:pt>
                <c:pt idx="9">
                  <c:v>2.3516041518772925E-2</c:v>
                </c:pt>
                <c:pt idx="10">
                  <c:v>2.2259710852947673E-2</c:v>
                </c:pt>
                <c:pt idx="11">
                  <c:v>2.1318167345773881E-2</c:v>
                </c:pt>
                <c:pt idx="12">
                  <c:v>2.0583970546308925E-2</c:v>
                </c:pt>
                <c:pt idx="13">
                  <c:v>1.9993698772497726E-2</c:v>
                </c:pt>
                <c:pt idx="14">
                  <c:v>1.9507920719190899E-2</c:v>
                </c:pt>
                <c:pt idx="15">
                  <c:v>1.910086508389312E-2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AC3-4ABD-B5E9-AE8BCD5012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28000000000000003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F12'!$G$203:$G$218</c:f>
              <c:numCache>
                <c:formatCode>0.000</c:formatCode>
                <c:ptCount val="16"/>
                <c:pt idx="0">
                  <c:v>0.33171014944512739</c:v>
                </c:pt>
                <c:pt idx="1">
                  <c:v>0.17227508952737494</c:v>
                </c:pt>
                <c:pt idx="2">
                  <c:v>9.3102822456159737E-2</c:v>
                </c:pt>
                <c:pt idx="3">
                  <c:v>6.1644407729312921E-2</c:v>
                </c:pt>
                <c:pt idx="4">
                  <c:v>4.6543871823876502E-2</c:v>
                </c:pt>
                <c:pt idx="5">
                  <c:v>3.8209614809983E-2</c:v>
                </c:pt>
                <c:pt idx="6">
                  <c:v>3.0951887865994954E-2</c:v>
                </c:pt>
                <c:pt idx="7">
                  <c:v>2.4842195679367254E-2</c:v>
                </c:pt>
                <c:pt idx="8">
                  <c:v>2.1757888359680729E-2</c:v>
                </c:pt>
                <c:pt idx="9">
                  <c:v>1.9946177128242166E-2</c:v>
                </c:pt>
                <c:pt idx="10">
                  <c:v>1.8779152215009368E-2</c:v>
                </c:pt>
                <c:pt idx="11">
                  <c:v>1.797733940512046E-2</c:v>
                </c:pt>
                <c:pt idx="12">
                  <c:v>1.7400002365659886E-2</c:v>
                </c:pt>
                <c:pt idx="13">
                  <c:v>1.6968937680551865E-2</c:v>
                </c:pt>
                <c:pt idx="14">
                  <c:v>1.6638022959665457E-2</c:v>
                </c:pt>
                <c:pt idx="15">
                  <c:v>1.63776214378244E-2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F01-497C-9108-59BDB6981274}"/>
            </c:ext>
          </c:extLst>
        </c:ser>
        <c:ser>
          <c:idx val="2"/>
          <c:order val="1"/>
          <c:tx>
            <c:v>2x F12 pushpull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F12'!$G$203:$G$218</c:f>
              <c:numCache>
                <c:formatCode>0.000</c:formatCode>
                <c:ptCount val="16"/>
                <c:pt idx="0">
                  <c:v>0.33171014944512739</c:v>
                </c:pt>
                <c:pt idx="1">
                  <c:v>0.11367288307230938</c:v>
                </c:pt>
                <c:pt idx="2">
                  <c:v>6.1441437175597052E-2</c:v>
                </c:pt>
                <c:pt idx="3">
                  <c:v>4.4617563306520364E-2</c:v>
                </c:pt>
                <c:pt idx="4">
                  <c:v>3.6416427868376448E-2</c:v>
                </c:pt>
                <c:pt idx="5">
                  <c:v>3.1470074612299198E-2</c:v>
                </c:pt>
                <c:pt idx="6">
                  <c:v>2.6926757826846885E-2</c:v>
                </c:pt>
                <c:pt idx="7">
                  <c:v>2.2685369117970394E-2</c:v>
                </c:pt>
                <c:pt idx="8">
                  <c:v>2.0230013787610451E-2</c:v>
                </c:pt>
                <c:pt idx="9">
                  <c:v>1.8612467185590346E-2</c:v>
                </c:pt>
                <c:pt idx="10">
                  <c:v>1.745750597131265E-2</c:v>
                </c:pt>
                <c:pt idx="11">
                  <c:v>1.658693822676709E-2</c:v>
                </c:pt>
                <c:pt idx="12">
                  <c:v>1.5904514868243572E-2</c:v>
                </c:pt>
                <c:pt idx="13">
                  <c:v>1.5353650896366242E-2</c:v>
                </c:pt>
                <c:pt idx="14">
                  <c:v>1.4898630569090261E-2</c:v>
                </c:pt>
                <c:pt idx="15">
                  <c:v>1.4515708885283845E-2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F01-497C-9108-59BDB69812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24000000000000002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F12'!$I$203:$I$218</c:f>
              <c:numCache>
                <c:formatCode>0.000</c:formatCode>
                <c:ptCount val="16"/>
                <c:pt idx="0">
                  <c:v>0.31376339076651005</c:v>
                </c:pt>
                <c:pt idx="1">
                  <c:v>0.16173768198048544</c:v>
                </c:pt>
                <c:pt idx="2">
                  <c:v>8.6569106069126198E-2</c:v>
                </c:pt>
                <c:pt idx="3">
                  <c:v>5.6813061505976911E-2</c:v>
                </c:pt>
                <c:pt idx="4">
                  <c:v>4.2561052942069563E-2</c:v>
                </c:pt>
                <c:pt idx="5">
                  <c:v>3.4702082911793844E-2</c:v>
                </c:pt>
                <c:pt idx="6">
                  <c:v>2.7858842391093337E-2</c:v>
                </c:pt>
                <c:pt idx="7">
                  <c:v>2.2091256790149991E-2</c:v>
                </c:pt>
                <c:pt idx="8">
                  <c:v>1.9172099737458464E-2</c:v>
                </c:pt>
                <c:pt idx="9">
                  <c:v>1.7452498918293303E-2</c:v>
                </c:pt>
                <c:pt idx="10">
                  <c:v>1.634181577361413E-2</c:v>
                </c:pt>
                <c:pt idx="11">
                  <c:v>1.5577373243520584E-2</c:v>
                </c:pt>
                <c:pt idx="12">
                  <c:v>1.502543350881178E-2</c:v>
                </c:pt>
                <c:pt idx="13">
                  <c:v>1.4612113349754628E-2</c:v>
                </c:pt>
                <c:pt idx="14">
                  <c:v>1.4295068899366242E-2</c:v>
                </c:pt>
                <c:pt idx="15">
                  <c:v>1.4044620037809527E-2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22-4E31-8E5B-37B5AC86CA37}"/>
            </c:ext>
          </c:extLst>
        </c:ser>
        <c:ser>
          <c:idx val="2"/>
          <c:order val="1"/>
          <c:tx>
            <c:v>2x F12 pushpull 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F12'!$I$203:$I$218</c:f>
              <c:numCache>
                <c:formatCode>0.000</c:formatCode>
                <c:ptCount val="16"/>
                <c:pt idx="0">
                  <c:v>0.31376339076651005</c:v>
                </c:pt>
                <c:pt idx="1">
                  <c:v>0.10606378712000829</c:v>
                </c:pt>
                <c:pt idx="2">
                  <c:v>5.6621448198300138E-2</c:v>
                </c:pt>
                <c:pt idx="3">
                  <c:v>4.0744214119511526E-2</c:v>
                </c:pt>
                <c:pt idx="4">
                  <c:v>3.3011568264396267E-2</c:v>
                </c:pt>
                <c:pt idx="5">
                  <c:v>2.8347626363055E-2</c:v>
                </c:pt>
                <c:pt idx="6">
                  <c:v>2.406055797310858E-2</c:v>
                </c:pt>
                <c:pt idx="7">
                  <c:v>2.0050812538855295E-2</c:v>
                </c:pt>
                <c:pt idx="8">
                  <c:v>1.7722238252277204E-2</c:v>
                </c:pt>
                <c:pt idx="9">
                  <c:v>1.6183171329273924E-2</c:v>
                </c:pt>
                <c:pt idx="10">
                  <c:v>1.5080427451742314E-2</c:v>
                </c:pt>
                <c:pt idx="11">
                  <c:v>1.4246005940742051E-2</c:v>
                </c:pt>
                <c:pt idx="12">
                  <c:v>1.358949161495075E-2</c:v>
                </c:pt>
                <c:pt idx="13">
                  <c:v>1.3057875783875537E-2</c:v>
                </c:pt>
                <c:pt idx="14">
                  <c:v>1.2617416423767628E-2</c:v>
                </c:pt>
                <c:pt idx="15">
                  <c:v>1.2245461429371487E-2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A22-4E31-8E5B-37B5AC86CA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24000000000000002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43.248931963745555</c:v>
                </c:pt>
                <c:pt idx="1">
                  <c:v>80.032736965960765</c:v>
                </c:pt>
                <c:pt idx="2">
                  <c:v>140.9968432832361</c:v>
                </c:pt>
                <c:pt idx="3">
                  <c:v>203.9902010043038</c:v>
                </c:pt>
                <c:pt idx="4">
                  <c:v>260.51536869130723</c:v>
                </c:pt>
                <c:pt idx="5">
                  <c:v>307.82054900171937</c:v>
                </c:pt>
                <c:pt idx="6">
                  <c:v>365.72068318113185</c:v>
                </c:pt>
                <c:pt idx="7">
                  <c:v>434.23167888408966</c:v>
                </c:pt>
                <c:pt idx="8">
                  <c:v>479.19233687929773</c:v>
                </c:pt>
                <c:pt idx="9">
                  <c:v>509.97261644231537</c:v>
                </c:pt>
                <c:pt idx="10">
                  <c:v>531.84178668609354</c:v>
                </c:pt>
                <c:pt idx="11">
                  <c:v>547.96292995903923</c:v>
                </c:pt>
                <c:pt idx="12">
                  <c:v>560.10206018213535</c:v>
                </c:pt>
                <c:pt idx="13">
                  <c:v>569.44035731602776</c:v>
                </c:pt>
                <c:pt idx="14">
                  <c:v>576.89582494844626</c:v>
                </c:pt>
                <c:pt idx="15">
                  <c:v>582.81519536167661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790-446D-98CE-89EF4739A265}"/>
            </c:ext>
          </c:extLst>
        </c:ser>
        <c:ser>
          <c:idx val="1"/>
          <c:order val="1"/>
          <c:tx>
            <c:v>2x F12 pushpull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43.248931963745555</c:v>
                </c:pt>
                <c:pt idx="1">
                  <c:v>117.51253914703109</c:v>
                </c:pt>
                <c:pt idx="2">
                  <c:v>204.58612195232979</c:v>
                </c:pt>
                <c:pt idx="3">
                  <c:v>270.09736719010709</c:v>
                </c:pt>
                <c:pt idx="4">
                  <c:v>320.35658509121652</c:v>
                </c:pt>
                <c:pt idx="5">
                  <c:v>360.88057566174768</c:v>
                </c:pt>
                <c:pt idx="6">
                  <c:v>408.20229870208527</c:v>
                </c:pt>
                <c:pt idx="7">
                  <c:v>464.76361303269562</c:v>
                </c:pt>
                <c:pt idx="8">
                  <c:v>504.90698159752219</c:v>
                </c:pt>
                <c:pt idx="9">
                  <c:v>535.13444810504052</c:v>
                </c:pt>
                <c:pt idx="10">
                  <c:v>558.86737718400263</c:v>
                </c:pt>
                <c:pt idx="11">
                  <c:v>578.05356698751621</c:v>
                </c:pt>
                <c:pt idx="12">
                  <c:v>593.95554902727963</c:v>
                </c:pt>
                <c:pt idx="13">
                  <c:v>607.42433962548239</c:v>
                </c:pt>
                <c:pt idx="14">
                  <c:v>619.01447116303166</c:v>
                </c:pt>
                <c:pt idx="15">
                  <c:v>629.09705090063198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790-446D-98CE-89EF4739A2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54.554114985771342</c:v>
                </c:pt>
                <c:pt idx="1">
                  <c:v>103.69635353478206</c:v>
                </c:pt>
                <c:pt idx="2">
                  <c:v>188.76601353823031</c:v>
                </c:pt>
                <c:pt idx="3">
                  <c:v>280.9257237739327</c:v>
                </c:pt>
                <c:pt idx="4">
                  <c:v>367.32548605780187</c:v>
                </c:pt>
                <c:pt idx="5">
                  <c:v>442.54805533770195</c:v>
                </c:pt>
                <c:pt idx="6">
                  <c:v>538.59349209933407</c:v>
                </c:pt>
                <c:pt idx="7">
                  <c:v>658.66136224565889</c:v>
                </c:pt>
                <c:pt idx="8">
                  <c:v>741.76382704019034</c:v>
                </c:pt>
                <c:pt idx="9">
                  <c:v>800.83517383355047</c:v>
                </c:pt>
                <c:pt idx="10">
                  <c:v>843.94254672623242</c:v>
                </c:pt>
                <c:pt idx="11">
                  <c:v>876.26767763846669</c:v>
                </c:pt>
                <c:pt idx="12">
                  <c:v>901.01024399405856</c:v>
                </c:pt>
                <c:pt idx="13">
                  <c:v>920.32170073149655</c:v>
                </c:pt>
                <c:pt idx="14">
                  <c:v>935.74905753579856</c:v>
                </c:pt>
                <c:pt idx="15">
                  <c:v>948.17634624977518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29C-4E75-9A61-D83A0F1392F9}"/>
            </c:ext>
          </c:extLst>
        </c:ser>
        <c:ser>
          <c:idx val="1"/>
          <c:order val="1"/>
          <c:tx>
            <c:v>2x F12 pushpull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54.554114985771342</c:v>
                </c:pt>
                <c:pt idx="1">
                  <c:v>155.51580109798942</c:v>
                </c:pt>
                <c:pt idx="2">
                  <c:v>281.81639518013816</c:v>
                </c:pt>
                <c:pt idx="3">
                  <c:v>382.34187499290675</c:v>
                </c:pt>
                <c:pt idx="4">
                  <c:v>462.95265089979148</c:v>
                </c:pt>
                <c:pt idx="5">
                  <c:v>530.38143293147652</c:v>
                </c:pt>
                <c:pt idx="6">
                  <c:v>612.16177633315328</c:v>
                </c:pt>
                <c:pt idx="7">
                  <c:v>714.69472257740676</c:v>
                </c:pt>
                <c:pt idx="8">
                  <c:v>790.98616247305517</c:v>
                </c:pt>
                <c:pt idx="9">
                  <c:v>850.48327474817313</c:v>
                </c:pt>
                <c:pt idx="10">
                  <c:v>898.48426747877375</c:v>
                </c:pt>
                <c:pt idx="11">
                  <c:v>938.16694819992608</c:v>
                </c:pt>
                <c:pt idx="12">
                  <c:v>971.62983958827897</c:v>
                </c:pt>
                <c:pt idx="13">
                  <c:v>1000.3151606700677</c:v>
                </c:pt>
                <c:pt idx="14">
                  <c:v>1025.2245889191572</c:v>
                </c:pt>
                <c:pt idx="15">
                  <c:v>1047.0729944511822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29C-4E75-9A61-D83A0F1392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7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60.293602813948468</c:v>
                </c:pt>
                <c:pt idx="1">
                  <c:v>116.09339490038082</c:v>
                </c:pt>
                <c:pt idx="2">
                  <c:v>214.81625875969121</c:v>
                </c:pt>
                <c:pt idx="3">
                  <c:v>324.4414333222586</c:v>
                </c:pt>
                <c:pt idx="4">
                  <c:v>429.70211149774218</c:v>
                </c:pt>
                <c:pt idx="5">
                  <c:v>523.42846426116319</c:v>
                </c:pt>
                <c:pt idx="6">
                  <c:v>646.16413986084649</c:v>
                </c:pt>
                <c:pt idx="7">
                  <c:v>805.08181555831834</c:v>
                </c:pt>
                <c:pt idx="8">
                  <c:v>919.2068490001883</c:v>
                </c:pt>
                <c:pt idx="9">
                  <c:v>1002.6984053842391</c:v>
                </c:pt>
                <c:pt idx="10">
                  <c:v>1065.0108040561522</c:v>
                </c:pt>
                <c:pt idx="11">
                  <c:v>1112.5116764666204</c:v>
                </c:pt>
                <c:pt idx="12">
                  <c:v>1149.4251310833952</c:v>
                </c:pt>
                <c:pt idx="13">
                  <c:v>1178.6241647243505</c:v>
                </c:pt>
                <c:pt idx="14">
                  <c:v>1202.0658974016792</c:v>
                </c:pt>
                <c:pt idx="15">
                  <c:v>1221.1785500066362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D60-430C-87E4-48D439115B11}"/>
            </c:ext>
          </c:extLst>
        </c:ser>
        <c:ser>
          <c:idx val="1"/>
          <c:order val="1"/>
          <c:tx>
            <c:v>2x F12 pushpull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60.293602813948468</c:v>
                </c:pt>
                <c:pt idx="1">
                  <c:v>175.94345686893186</c:v>
                </c:pt>
                <c:pt idx="2">
                  <c:v>325.51321908113636</c:v>
                </c:pt>
                <c:pt idx="3">
                  <c:v>448.25397260269528</c:v>
                </c:pt>
                <c:pt idx="4">
                  <c:v>549.20268600445957</c:v>
                </c:pt>
                <c:pt idx="5">
                  <c:v>635.52439091401322</c:v>
                </c:pt>
                <c:pt idx="6">
                  <c:v>742.75559384499411</c:v>
                </c:pt>
                <c:pt idx="7">
                  <c:v>881.62550479096421</c:v>
                </c:pt>
                <c:pt idx="8">
                  <c:v>988.63007262252495</c:v>
                </c:pt>
                <c:pt idx="9">
                  <c:v>1074.5485700833833</c:v>
                </c:pt>
                <c:pt idx="10">
                  <c:v>1145.639018131533</c:v>
                </c:pt>
                <c:pt idx="11">
                  <c:v>1205.7680402839567</c:v>
                </c:pt>
                <c:pt idx="12">
                  <c:v>1257.5045617979742</c:v>
                </c:pt>
                <c:pt idx="13">
                  <c:v>1302.6217760841112</c:v>
                </c:pt>
                <c:pt idx="14">
                  <c:v>1342.405257131041</c:v>
                </c:pt>
                <c:pt idx="15">
                  <c:v>1377.8176565855615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D60-430C-87E4-48D439115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63.742299415941694</c:v>
                </c:pt>
                <c:pt idx="1">
                  <c:v>123.65702138857853</c:v>
                </c:pt>
                <c:pt idx="2">
                  <c:v>231.02930026827147</c:v>
                </c:pt>
                <c:pt idx="3">
                  <c:v>352.03172421707882</c:v>
                </c:pt>
                <c:pt idx="4">
                  <c:v>469.91318629316515</c:v>
                </c:pt>
                <c:pt idx="5">
                  <c:v>576.3342808798028</c:v>
                </c:pt>
                <c:pt idx="6">
                  <c:v>717.90491935135606</c:v>
                </c:pt>
                <c:pt idx="7">
                  <c:v>905.33554473539789</c:v>
                </c:pt>
                <c:pt idx="8">
                  <c:v>1043.1825555822654</c:v>
                </c:pt>
                <c:pt idx="9">
                  <c:v>1145.9676974416807</c:v>
                </c:pt>
                <c:pt idx="10">
                  <c:v>1223.8542079450228</c:v>
                </c:pt>
                <c:pt idx="11">
                  <c:v>1283.9135127174929</c:v>
                </c:pt>
                <c:pt idx="12">
                  <c:v>1331.0764037703702</c:v>
                </c:pt>
                <c:pt idx="13">
                  <c:v>1368.7274059050362</c:v>
                </c:pt>
                <c:pt idx="14">
                  <c:v>1399.0838477796131</c:v>
                </c:pt>
                <c:pt idx="15">
                  <c:v>1424.0328286673468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B9A-4AD8-839C-81661D204761}"/>
            </c:ext>
          </c:extLst>
        </c:ser>
        <c:ser>
          <c:idx val="1"/>
          <c:order val="1"/>
          <c:tx>
            <c:v>2x F12 pushpull 94,4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63.742299415941694</c:v>
                </c:pt>
                <c:pt idx="1">
                  <c:v>188.56577294727884</c:v>
                </c:pt>
                <c:pt idx="2">
                  <c:v>353.22303890843313</c:v>
                </c:pt>
                <c:pt idx="3">
                  <c:v>490.86724169806553</c:v>
                </c:pt>
                <c:pt idx="4">
                  <c:v>605.84822386552469</c:v>
                </c:pt>
                <c:pt idx="5">
                  <c:v>705.52644316159308</c:v>
                </c:pt>
                <c:pt idx="6">
                  <c:v>831.2359182340291</c:v>
                </c:pt>
                <c:pt idx="7">
                  <c:v>997.46581148485484</c:v>
                </c:pt>
                <c:pt idx="8">
                  <c:v>1128.5256249971765</c:v>
                </c:pt>
                <c:pt idx="9">
                  <c:v>1235.851712440427</c:v>
                </c:pt>
                <c:pt idx="10">
                  <c:v>1326.2223543729394</c:v>
                </c:pt>
                <c:pt idx="11">
                  <c:v>1403.9022644797685</c:v>
                </c:pt>
                <c:pt idx="12">
                  <c:v>1471.725401264945</c:v>
                </c:pt>
                <c:pt idx="13">
                  <c:v>1531.6426906661891</c:v>
                </c:pt>
                <c:pt idx="14">
                  <c:v>1585.1105589513304</c:v>
                </c:pt>
                <c:pt idx="15">
                  <c:v>1633.2581761295478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B9A-4AD8-839C-81661D204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3" Type="http://schemas.openxmlformats.org/officeDocument/2006/relationships/chart" Target="../charts/chart13.xml"/><Relationship Id="rId7" Type="http://schemas.openxmlformats.org/officeDocument/2006/relationships/chart" Target="../charts/chart17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6</xdr:row>
      <xdr:rowOff>169863</xdr:rowOff>
    </xdr:from>
    <xdr:to>
      <xdr:col>13</xdr:col>
      <xdr:colOff>501783</xdr:colOff>
      <xdr:row>25</xdr:row>
      <xdr:rowOff>14287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6B48504-93FB-4818-AB52-F2370180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1655763"/>
          <a:ext cx="4702308" cy="3368674"/>
        </a:xfrm>
        <a:prstGeom prst="rect">
          <a:avLst/>
        </a:prstGeom>
      </xdr:spPr>
    </xdr:pic>
    <xdr:clientData/>
  </xdr:twoCellAnchor>
  <xdr:twoCellAnchor editAs="oneCell">
    <xdr:from>
      <xdr:col>14</xdr:col>
      <xdr:colOff>7214</xdr:colOff>
      <xdr:row>7</xdr:row>
      <xdr:rowOff>57726</xdr:rowOff>
    </xdr:from>
    <xdr:to>
      <xdr:col>21</xdr:col>
      <xdr:colOff>420706</xdr:colOff>
      <xdr:row>23</xdr:row>
      <xdr:rowOff>115452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D62E26C3-F692-4843-915E-5547B17BA0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15623" y="1724602"/>
          <a:ext cx="5767697" cy="30162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20</xdr:row>
      <xdr:rowOff>133350</xdr:rowOff>
    </xdr:from>
    <xdr:to>
      <xdr:col>1</xdr:col>
      <xdr:colOff>514350</xdr:colOff>
      <xdr:row>32</xdr:row>
      <xdr:rowOff>46789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6855829-5D56-45D7-9FDE-D11EBE0CD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3816350"/>
          <a:ext cx="2482850" cy="21232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92074</xdr:colOff>
      <xdr:row>1</xdr:row>
      <xdr:rowOff>28574</xdr:rowOff>
    </xdr:from>
    <xdr:to>
      <xdr:col>12</xdr:col>
      <xdr:colOff>6350</xdr:colOff>
      <xdr:row>28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7D559A4-74D0-4610-AFB1-42AA20A1F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317500</xdr:colOff>
      <xdr:row>30</xdr:row>
      <xdr:rowOff>0</xdr:rowOff>
    </xdr:from>
    <xdr:to>
      <xdr:col>14</xdr:col>
      <xdr:colOff>444500</xdr:colOff>
      <xdr:row>66</xdr:row>
      <xdr:rowOff>171450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EE58745-111D-44FA-B002-B07EB47C0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688976</xdr:colOff>
      <xdr:row>50</xdr:row>
      <xdr:rowOff>17464</xdr:rowOff>
    </xdr:to>
    <xdr:graphicFrame macro="">
      <xdr:nvGraphicFramePr>
        <xdr:cNvPr id="12" name="Diagramm 1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168276</xdr:colOff>
      <xdr:row>50</xdr:row>
      <xdr:rowOff>124619</xdr:rowOff>
    </xdr:from>
    <xdr:to>
      <xdr:col>16</xdr:col>
      <xdr:colOff>79376</xdr:colOff>
      <xdr:row>84</xdr:row>
      <xdr:rowOff>84932</xdr:rowOff>
    </xdr:to>
    <xdr:graphicFrame macro="">
      <xdr:nvGraphicFramePr>
        <xdr:cNvPr id="13" name="Diagramm 1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138112</xdr:colOff>
      <xdr:row>85</xdr:row>
      <xdr:rowOff>28575</xdr:rowOff>
    </xdr:from>
    <xdr:to>
      <xdr:col>16</xdr:col>
      <xdr:colOff>49212</xdr:colOff>
      <xdr:row>118</xdr:row>
      <xdr:rowOff>169863</xdr:rowOff>
    </xdr:to>
    <xdr:graphicFrame macro="">
      <xdr:nvGraphicFramePr>
        <xdr:cNvPr id="15" name="Diagramm 14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288924</xdr:colOff>
      <xdr:row>0</xdr:row>
      <xdr:rowOff>104774</xdr:rowOff>
    </xdr:from>
    <xdr:to>
      <xdr:col>11</xdr:col>
      <xdr:colOff>38100</xdr:colOff>
      <xdr:row>35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CF2EF9A-9CFB-4DEA-9D61-0244B9FAF4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434974</xdr:colOff>
      <xdr:row>1</xdr:row>
      <xdr:rowOff>136524</xdr:rowOff>
    </xdr:from>
    <xdr:to>
      <xdr:col>19</xdr:col>
      <xdr:colOff>253999</xdr:colOff>
      <xdr:row>27</xdr:row>
      <xdr:rowOff>6349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801C5E8-288D-48C6-BF0F-4187A65288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139B0DB-31C6-4741-AA59-380ADC12C6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406400</xdr:colOff>
      <xdr:row>40</xdr:row>
      <xdr:rowOff>101600</xdr:rowOff>
    </xdr:from>
    <xdr:to>
      <xdr:col>17</xdr:col>
      <xdr:colOff>200026</xdr:colOff>
      <xdr:row>78</xdr:row>
      <xdr:rowOff>60326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395288</xdr:colOff>
      <xdr:row>79</xdr:row>
      <xdr:rowOff>85725</xdr:rowOff>
    </xdr:from>
    <xdr:to>
      <xdr:col>17</xdr:col>
      <xdr:colOff>188914</xdr:colOff>
      <xdr:row>117</xdr:row>
      <xdr:rowOff>44451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566738</xdr:colOff>
      <xdr:row>118</xdr:row>
      <xdr:rowOff>4763</xdr:rowOff>
    </xdr:from>
    <xdr:to>
      <xdr:col>17</xdr:col>
      <xdr:colOff>360364</xdr:colOff>
      <xdr:row>155</xdr:row>
      <xdr:rowOff>144464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442913</xdr:colOff>
      <xdr:row>156</xdr:row>
      <xdr:rowOff>176212</xdr:rowOff>
    </xdr:from>
    <xdr:to>
      <xdr:col>16</xdr:col>
      <xdr:colOff>354013</xdr:colOff>
      <xdr:row>190</xdr:row>
      <xdr:rowOff>136525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395287</xdr:colOff>
      <xdr:row>191</xdr:row>
      <xdr:rowOff>38100</xdr:rowOff>
    </xdr:from>
    <xdr:to>
      <xdr:col>16</xdr:col>
      <xdr:colOff>306387</xdr:colOff>
      <xdr:row>224</xdr:row>
      <xdr:rowOff>179388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276225</xdr:colOff>
      <xdr:row>225</xdr:row>
      <xdr:rowOff>109537</xdr:rowOff>
    </xdr:from>
    <xdr:to>
      <xdr:col>16</xdr:col>
      <xdr:colOff>187325</xdr:colOff>
      <xdr:row>259</xdr:row>
      <xdr:rowOff>69850</xdr:rowOff>
    </xdr:to>
    <xdr:graphicFrame macro="">
      <xdr:nvGraphicFramePr>
        <xdr:cNvPr id="10" name="Diagramm 9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185737</xdr:colOff>
      <xdr:row>259</xdr:row>
      <xdr:rowOff>157163</xdr:rowOff>
    </xdr:from>
    <xdr:to>
      <xdr:col>16</xdr:col>
      <xdr:colOff>96837</xdr:colOff>
      <xdr:row>293</xdr:row>
      <xdr:rowOff>117476</xdr:rowOff>
    </xdr:to>
    <xdr:graphicFrame macro="">
      <xdr:nvGraphicFramePr>
        <xdr:cNvPr id="11" name="Diagramm 10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8"/>
  <sheetViews>
    <sheetView tabSelected="1" zoomScaleNormal="100" workbookViewId="0">
      <selection activeCell="G16" sqref="G16"/>
    </sheetView>
  </sheetViews>
  <sheetFormatPr baseColWidth="10" defaultRowHeight="15" x14ac:dyDescent="0.25"/>
  <sheetData>
    <row r="2" spans="1:1" ht="28.5" x14ac:dyDescent="0.45">
      <c r="A2" s="13" t="s">
        <v>34</v>
      </c>
    </row>
    <row r="4" spans="1:1" ht="15.75" x14ac:dyDescent="0.25">
      <c r="A4" s="14" t="s">
        <v>35</v>
      </c>
    </row>
    <row r="5" spans="1:1" ht="15.75" x14ac:dyDescent="0.25">
      <c r="A5" s="14" t="s">
        <v>36</v>
      </c>
    </row>
    <row r="8" spans="1:1" ht="18.75" x14ac:dyDescent="0.3">
      <c r="A8" s="15" t="s">
        <v>45</v>
      </c>
    </row>
    <row r="10" spans="1:1" x14ac:dyDescent="0.25">
      <c r="A10" s="16" t="s">
        <v>50</v>
      </c>
    </row>
    <row r="11" spans="1:1" x14ac:dyDescent="0.25">
      <c r="A11" s="16" t="s">
        <v>51</v>
      </c>
    </row>
    <row r="12" spans="1:1" x14ac:dyDescent="0.25">
      <c r="A12" s="16" t="s">
        <v>52</v>
      </c>
    </row>
    <row r="13" spans="1:1" x14ac:dyDescent="0.25">
      <c r="A13" s="16"/>
    </row>
    <row r="14" spans="1:1" x14ac:dyDescent="0.25">
      <c r="A14" s="16"/>
    </row>
    <row r="16" spans="1:1" ht="15.75" x14ac:dyDescent="0.25">
      <c r="A16" s="17" t="s">
        <v>53</v>
      </c>
    </row>
    <row r="18" spans="1:1" x14ac:dyDescent="0.25">
      <c r="A18" s="16" t="s">
        <v>54</v>
      </c>
    </row>
    <row r="19" spans="1:1" x14ac:dyDescent="0.25">
      <c r="A19" s="16" t="s">
        <v>55</v>
      </c>
    </row>
    <row r="20" spans="1:1" x14ac:dyDescent="0.25">
      <c r="A20" s="16" t="s">
        <v>56</v>
      </c>
    </row>
    <row r="21" spans="1:1" x14ac:dyDescent="0.25">
      <c r="A21" s="16" t="s">
        <v>57</v>
      </c>
    </row>
    <row r="22" spans="1:1" x14ac:dyDescent="0.25">
      <c r="A22" s="16"/>
    </row>
    <row r="25" spans="1:1" ht="15.75" x14ac:dyDescent="0.25">
      <c r="A25" s="17" t="s">
        <v>58</v>
      </c>
    </row>
    <row r="26" spans="1:1" ht="15.75" x14ac:dyDescent="0.25">
      <c r="A26" s="17"/>
    </row>
    <row r="27" spans="1:1" x14ac:dyDescent="0.25">
      <c r="A27" s="16" t="s">
        <v>59</v>
      </c>
    </row>
    <row r="28" spans="1:1" x14ac:dyDescent="0.25">
      <c r="A28" s="16"/>
    </row>
  </sheetData>
  <hyperlinks>
    <hyperlink ref="A10" location="Abmessung!A1" display="Abmessungen"/>
    <hyperlink ref="A11" location="'1,5 mm Noctua F12'!A1" display="Datensatz Lamellenabstand 1,5 mm FAN Noctua F12"/>
    <hyperlink ref="A12" location="'1,5 mm 2x F12'!A1" display="Datensatz Lamellenabstand 1,5 mm FAN Noctua F12 in push/pull"/>
    <hyperlink ref="A18" location="Strömungswiderstand!A1" display="Strömungswiderstand und erreichbarer Volumenstrom mit Pumpe DDC und D5"/>
    <hyperlink ref="A19" location="'Leistung Passiv'!A1" display="Leistung bei passiven Betrieb in Abhängigkeit dT und Ausrichtung"/>
    <hyperlink ref="A20" location="'Diagramm 1,5mm F12'!A1" display="Thermaler Widerstand und Leistung, Lamellenabstand 1,5 mm, mit FAN F12"/>
    <hyperlink ref="A21" location="'Diagramm 1,5mm 2x F12'!A1" display="Thermaler Widerstand und Leistung, Lamellenabstand 1,5 mm, mit FAN F12 in push/pull"/>
    <hyperlink ref="A27" location="'Vergleich KW pushpull 1,5 mm'!A1" display="Thermaler Widerstand, Lamellenabstand 1,5 mm, FAN F12;push/pull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B14" sqref="B14"/>
    </sheetView>
  </sheetViews>
  <sheetFormatPr baseColWidth="10" defaultRowHeight="15" x14ac:dyDescent="0.25"/>
  <cols>
    <col min="1" max="1" width="29" customWidth="1"/>
  </cols>
  <sheetData>
    <row r="1" spans="1:13" x14ac:dyDescent="0.25">
      <c r="A1" t="s">
        <v>15</v>
      </c>
      <c r="B1" t="s">
        <v>61</v>
      </c>
      <c r="C1" t="s">
        <v>16</v>
      </c>
    </row>
    <row r="2" spans="1:13" x14ac:dyDescent="0.25">
      <c r="A2" t="s">
        <v>17</v>
      </c>
      <c r="B2">
        <v>35</v>
      </c>
      <c r="C2" t="s">
        <v>16</v>
      </c>
    </row>
    <row r="3" spans="1:13" x14ac:dyDescent="0.25">
      <c r="A3" t="s">
        <v>18</v>
      </c>
      <c r="B3">
        <v>1</v>
      </c>
    </row>
    <row r="4" spans="1:13" x14ac:dyDescent="0.25">
      <c r="A4" t="s">
        <v>19</v>
      </c>
      <c r="B4">
        <v>1.5</v>
      </c>
      <c r="C4" t="s">
        <v>16</v>
      </c>
    </row>
    <row r="5" spans="1:13" x14ac:dyDescent="0.25">
      <c r="A5" t="s">
        <v>20</v>
      </c>
      <c r="B5">
        <v>210</v>
      </c>
    </row>
    <row r="6" spans="1:13" x14ac:dyDescent="0.25">
      <c r="A6" t="s">
        <v>21</v>
      </c>
      <c r="B6">
        <v>13</v>
      </c>
    </row>
    <row r="7" spans="1:13" x14ac:dyDescent="0.25">
      <c r="A7" t="s">
        <v>22</v>
      </c>
      <c r="B7">
        <v>12</v>
      </c>
    </row>
    <row r="8" spans="1:13" x14ac:dyDescent="0.25">
      <c r="A8" t="s">
        <v>23</v>
      </c>
      <c r="B8">
        <v>7.4</v>
      </c>
      <c r="C8" t="s">
        <v>16</v>
      </c>
    </row>
    <row r="11" spans="1:13" x14ac:dyDescent="0.25">
      <c r="A11" t="s">
        <v>24</v>
      </c>
      <c r="B11" s="8">
        <f>(95.46*2+41.1+17.4*2)*2</f>
        <v>533.64</v>
      </c>
      <c r="C11" t="s">
        <v>25</v>
      </c>
      <c r="D11" s="8"/>
      <c r="F11" s="8"/>
      <c r="H11" s="8"/>
    </row>
    <row r="12" spans="1:13" x14ac:dyDescent="0.25">
      <c r="A12" t="s">
        <v>26</v>
      </c>
      <c r="B12" s="8">
        <f>B11*B5</f>
        <v>112064.4</v>
      </c>
      <c r="C12" t="s">
        <v>25</v>
      </c>
      <c r="D12" s="8"/>
      <c r="F12" s="8"/>
      <c r="H12" s="8"/>
      <c r="M12" s="8"/>
    </row>
    <row r="13" spans="1:13" x14ac:dyDescent="0.25">
      <c r="A13" t="s">
        <v>27</v>
      </c>
      <c r="B13" s="8">
        <f>(((2600*2+369*4)-(141*14))*(B5/140))*2</f>
        <v>14106</v>
      </c>
      <c r="C13" t="s">
        <v>25</v>
      </c>
      <c r="D13" s="8"/>
      <c r="F13" s="8"/>
      <c r="H13" s="8"/>
      <c r="M13" s="8"/>
    </row>
    <row r="14" spans="1:13" x14ac:dyDescent="0.25">
      <c r="A14" t="s">
        <v>28</v>
      </c>
      <c r="B14" s="8">
        <f>B12*B6</f>
        <v>1456837.2</v>
      </c>
      <c r="C14" t="s">
        <v>25</v>
      </c>
      <c r="D14" s="8"/>
      <c r="F14" s="8"/>
      <c r="H14" s="8"/>
      <c r="M14" s="8"/>
    </row>
    <row r="15" spans="1:13" x14ac:dyDescent="0.25">
      <c r="A15" t="s">
        <v>29</v>
      </c>
      <c r="B15" s="8">
        <f>B7*B13</f>
        <v>169272</v>
      </c>
      <c r="C15" t="s">
        <v>25</v>
      </c>
      <c r="D15" s="8"/>
      <c r="F15" s="8"/>
      <c r="H15" s="8"/>
      <c r="M15" s="8"/>
    </row>
    <row r="16" spans="1:13" x14ac:dyDescent="0.25">
      <c r="D16" s="8"/>
      <c r="M16" s="8"/>
    </row>
    <row r="17" spans="1:13" x14ac:dyDescent="0.25">
      <c r="A17" t="s">
        <v>30</v>
      </c>
      <c r="B17" s="7">
        <f>(B14+B15)/1000^2</f>
        <v>1.6261091999999999</v>
      </c>
      <c r="C17" t="s">
        <v>31</v>
      </c>
      <c r="D17" s="7"/>
      <c r="F17" s="7"/>
      <c r="H17" s="7"/>
    </row>
    <row r="18" spans="1:13" x14ac:dyDescent="0.25">
      <c r="A18" t="s">
        <v>32</v>
      </c>
      <c r="B18" s="7">
        <f>0.33</f>
        <v>0.33</v>
      </c>
      <c r="C18" t="s">
        <v>33</v>
      </c>
      <c r="D18" s="8"/>
      <c r="M18" s="7"/>
    </row>
    <row r="19" spans="1:13" x14ac:dyDescent="0.25">
      <c r="M19" s="7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:Z504"/>
  <sheetViews>
    <sheetView topLeftCell="I1" workbookViewId="0">
      <selection activeCell="U4" sqref="U4:U504"/>
    </sheetView>
  </sheetViews>
  <sheetFormatPr baseColWidth="10" defaultRowHeight="15" x14ac:dyDescent="0.25"/>
  <sheetData>
    <row r="2" spans="15:26" x14ac:dyDescent="0.25">
      <c r="Q2" t="s">
        <v>46</v>
      </c>
      <c r="S2" t="s">
        <v>47</v>
      </c>
      <c r="U2" t="s">
        <v>61</v>
      </c>
    </row>
    <row r="3" spans="15:26" x14ac:dyDescent="0.25">
      <c r="O3" s="3" t="s">
        <v>1</v>
      </c>
      <c r="P3" s="3" t="s">
        <v>0</v>
      </c>
      <c r="Q3" s="3" t="s">
        <v>48</v>
      </c>
      <c r="R3" s="3" t="s">
        <v>49</v>
      </c>
      <c r="S3" s="3" t="s">
        <v>48</v>
      </c>
      <c r="T3" s="3" t="s">
        <v>49</v>
      </c>
      <c r="U3" s="3" t="s">
        <v>49</v>
      </c>
    </row>
    <row r="4" spans="15:26" x14ac:dyDescent="0.25">
      <c r="O4">
        <v>0</v>
      </c>
      <c r="P4" s="7">
        <f>O4/3600000*998.2</f>
        <v>0</v>
      </c>
      <c r="Q4" s="7">
        <v>4.7</v>
      </c>
      <c r="R4" s="8">
        <f>Q4*998.2*9.807</f>
        <v>46009.932780000003</v>
      </c>
      <c r="S4" s="2">
        <v>3.7</v>
      </c>
      <c r="T4" s="8">
        <f>S4*998.2*9.807</f>
        <v>36220.585380000004</v>
      </c>
      <c r="U4" s="8">
        <f>1.18146827451406E-12 + 12788.3525641025*P4 + 480092.948717949*P4^2</f>
        <v>1.1814682745140601E-12</v>
      </c>
      <c r="X4" s="6"/>
      <c r="Y4" s="6"/>
      <c r="Z4" s="6"/>
    </row>
    <row r="5" spans="15:26" x14ac:dyDescent="0.25">
      <c r="O5">
        <v>1</v>
      </c>
      <c r="P5" s="7">
        <f t="shared" ref="P5:P68" si="0">O5/3600000*998.2</f>
        <v>2.7727777777777777E-4</v>
      </c>
      <c r="Q5" s="7">
        <v>4.6999942277600004</v>
      </c>
      <c r="R5" s="8">
        <f t="shared" ref="R5:R68" si="1">Q5*998.2*9.807</f>
        <v>46009.876273537368</v>
      </c>
      <c r="S5" s="2">
        <v>3.6995628250000001</v>
      </c>
      <c r="T5" s="8">
        <f t="shared" ref="T5:T68" si="2">S5*998.2*9.807</f>
        <v>36216.305722050405</v>
      </c>
      <c r="U5" s="8">
        <f t="shared" ref="U5:U68" si="3">1.18146827451406E-12 + 12788.3525641025*P5 + 480092.948717949*P5^2</f>
        <v>3.5828369502910991</v>
      </c>
    </row>
    <row r="6" spans="15:26" x14ac:dyDescent="0.25">
      <c r="O6">
        <v>2</v>
      </c>
      <c r="P6" s="7">
        <f t="shared" si="0"/>
        <v>5.5455555555555553E-4</v>
      </c>
      <c r="Q6" s="7">
        <v>4.6999736609521952</v>
      </c>
      <c r="R6" s="8">
        <f t="shared" si="1"/>
        <v>46009.674937910859</v>
      </c>
      <c r="S6" s="2">
        <v>3.6989235488821919</v>
      </c>
      <c r="T6" s="8">
        <f t="shared" si="2"/>
        <v>36210.047626048661</v>
      </c>
      <c r="U6" s="8">
        <f t="shared" si="3"/>
        <v>7.2394958403346772</v>
      </c>
    </row>
    <row r="7" spans="15:26" x14ac:dyDescent="0.25">
      <c r="O7">
        <v>3</v>
      </c>
      <c r="P7" s="7">
        <f t="shared" si="0"/>
        <v>8.318333333333334E-4</v>
      </c>
      <c r="Q7" s="7">
        <v>4.69993599116426</v>
      </c>
      <c r="R7" s="8">
        <f t="shared" si="1"/>
        <v>46009.306175270271</v>
      </c>
      <c r="S7" s="2">
        <v>3.6981764698434016</v>
      </c>
      <c r="T7" s="8">
        <f t="shared" si="2"/>
        <v>36202.734209802686</v>
      </c>
      <c r="U7" s="8">
        <f t="shared" si="3"/>
        <v>10.969976670131917</v>
      </c>
    </row>
    <row r="8" spans="15:26" x14ac:dyDescent="0.25">
      <c r="O8">
        <v>4</v>
      </c>
      <c r="P8" s="7">
        <f t="shared" si="0"/>
        <v>1.1091111111111111E-3</v>
      </c>
      <c r="Q8" s="7">
        <v>4.6998798134798134</v>
      </c>
      <c r="R8" s="8">
        <f t="shared" si="1"/>
        <v>46008.756232401101</v>
      </c>
      <c r="S8" s="2">
        <v>3.6973494664401434</v>
      </c>
      <c r="T8" s="8">
        <f t="shared" si="2"/>
        <v>36194.638386187209</v>
      </c>
      <c r="U8" s="8">
        <f t="shared" si="3"/>
        <v>14.774279439682813</v>
      </c>
    </row>
    <row r="9" spans="15:26" x14ac:dyDescent="0.25">
      <c r="O9">
        <v>5</v>
      </c>
      <c r="P9" s="7">
        <f t="shared" si="0"/>
        <v>1.386388888888889E-3</v>
      </c>
      <c r="Q9" s="7">
        <v>4.6998040755259831</v>
      </c>
      <c r="R9" s="8">
        <f t="shared" si="1"/>
        <v>46008.014807259693</v>
      </c>
      <c r="S9" s="2">
        <v>3.6964574472617042</v>
      </c>
      <c r="T9" s="8">
        <f t="shared" si="2"/>
        <v>36185.906100562002</v>
      </c>
      <c r="U9" s="8">
        <f t="shared" si="3"/>
        <v>18.652404148987376</v>
      </c>
    </row>
    <row r="10" spans="15:26" x14ac:dyDescent="0.25">
      <c r="O10">
        <v>6</v>
      </c>
      <c r="P10" s="7">
        <f t="shared" si="0"/>
        <v>1.6636666666666668E-3</v>
      </c>
      <c r="Q10" s="7">
        <v>4.6997079241707702</v>
      </c>
      <c r="R10" s="8">
        <f t="shared" si="1"/>
        <v>46007.073548240536</v>
      </c>
      <c r="S10" s="2">
        <v>3.6955099420702755</v>
      </c>
      <c r="T10" s="8">
        <f t="shared" si="2"/>
        <v>36176.630643079807</v>
      </c>
      <c r="U10" s="8">
        <f t="shared" si="3"/>
        <v>22.604350798045594</v>
      </c>
    </row>
    <row r="11" spans="15:26" x14ac:dyDescent="0.25">
      <c r="O11">
        <v>7</v>
      </c>
      <c r="P11" s="7">
        <f t="shared" si="0"/>
        <v>1.9409444444444444E-3</v>
      </c>
      <c r="Q11" s="7">
        <v>4.6995906365277849</v>
      </c>
      <c r="R11" s="8">
        <f t="shared" si="1"/>
        <v>46005.925378757624</v>
      </c>
      <c r="S11" s="2">
        <v>3.6945136593369443</v>
      </c>
      <c r="T11" s="8">
        <f t="shared" si="2"/>
        <v>36166.877685294603</v>
      </c>
      <c r="U11" s="8">
        <f t="shared" si="3"/>
        <v>26.630119386857469</v>
      </c>
    </row>
    <row r="12" spans="15:26" x14ac:dyDescent="0.25">
      <c r="O12">
        <v>8</v>
      </c>
      <c r="P12" s="7">
        <f t="shared" si="0"/>
        <v>2.2182222222222221E-3</v>
      </c>
      <c r="Q12" s="7">
        <v>4.6994515823145395</v>
      </c>
      <c r="R12" s="8">
        <f t="shared" si="1"/>
        <v>46004.564128756727</v>
      </c>
      <c r="S12" s="2">
        <v>3.6934736208307983</v>
      </c>
      <c r="T12" s="8">
        <f t="shared" si="2"/>
        <v>36156.696387048563</v>
      </c>
      <c r="U12" s="8">
        <f t="shared" si="3"/>
        <v>30.729709915423012</v>
      </c>
    </row>
    <row r="13" spans="15:26" x14ac:dyDescent="0.25">
      <c r="O13">
        <v>9</v>
      </c>
      <c r="P13" s="7">
        <f t="shared" si="0"/>
        <v>2.4955000000000003E-3</v>
      </c>
      <c r="Q13" s="7">
        <v>4.6992902008487478</v>
      </c>
      <c r="R13" s="8">
        <f t="shared" si="1"/>
        <v>46002.984309524167</v>
      </c>
      <c r="S13" s="2">
        <v>3.6923937502555626</v>
      </c>
      <c r="T13" s="8">
        <f t="shared" si="2"/>
        <v>36146.125158840543</v>
      </c>
      <c r="U13" s="8">
        <f t="shared" si="3"/>
        <v>34.903122383742222</v>
      </c>
    </row>
    <row r="14" spans="15:26" x14ac:dyDescent="0.25">
      <c r="O14">
        <v>10</v>
      </c>
      <c r="P14" s="7">
        <f t="shared" si="0"/>
        <v>2.7727777777777781E-3</v>
      </c>
      <c r="Q14" s="7">
        <v>4.6991059858759652</v>
      </c>
      <c r="R14" s="8">
        <f t="shared" si="1"/>
        <v>46001.180965159321</v>
      </c>
      <c r="S14" s="2">
        <v>3.6912772119745352</v>
      </c>
      <c r="T14" s="8">
        <f t="shared" si="2"/>
        <v>36135.194977722167</v>
      </c>
      <c r="U14" s="8">
        <f t="shared" si="3"/>
        <v>39.150356791815071</v>
      </c>
    </row>
    <row r="15" spans="15:26" x14ac:dyDescent="0.25">
      <c r="O15">
        <v>11</v>
      </c>
      <c r="P15" s="7">
        <f t="shared" si="0"/>
        <v>3.0500555555555559E-3</v>
      </c>
      <c r="Q15" s="7">
        <v>4.6988984749942624</v>
      </c>
      <c r="R15" s="8">
        <f t="shared" si="1"/>
        <v>45999.149569049056</v>
      </c>
      <c r="S15" s="2">
        <v>3.6901266209719457</v>
      </c>
      <c r="T15" s="8">
        <f t="shared" si="2"/>
        <v>36123.931442682508</v>
      </c>
      <c r="U15" s="8">
        <f t="shared" si="3"/>
        <v>43.471413139641591</v>
      </c>
    </row>
    <row r="16" spans="15:26" x14ac:dyDescent="0.25">
      <c r="O16">
        <v>12</v>
      </c>
      <c r="P16" s="7">
        <f t="shared" si="0"/>
        <v>3.3273333333333336E-3</v>
      </c>
      <c r="Q16" s="7">
        <v>4.6986672419669295</v>
      </c>
      <c r="R16" s="8">
        <f t="shared" si="1"/>
        <v>45996.885948614137</v>
      </c>
      <c r="S16" s="2">
        <v>3.6889441805284493</v>
      </c>
      <c r="T16" s="8">
        <f t="shared" si="2"/>
        <v>36112.35612240131</v>
      </c>
      <c r="U16" s="8">
        <f t="shared" si="3"/>
        <v>47.866291427221775</v>
      </c>
    </row>
    <row r="17" spans="15:21" x14ac:dyDescent="0.25">
      <c r="O17">
        <v>13</v>
      </c>
      <c r="P17" s="7">
        <f t="shared" si="0"/>
        <v>3.6046111111111114E-3</v>
      </c>
      <c r="Q17" s="7">
        <v>4.6984118909465131</v>
      </c>
      <c r="R17" s="8">
        <f t="shared" si="1"/>
        <v>45994.386228766336</v>
      </c>
      <c r="S17" s="2">
        <v>3.687731776572345</v>
      </c>
      <c r="T17" s="8">
        <f t="shared" si="2"/>
        <v>36100.487478885872</v>
      </c>
      <c r="U17" s="8">
        <f t="shared" si="3"/>
        <v>52.334991654555616</v>
      </c>
    </row>
    <row r="18" spans="15:21" x14ac:dyDescent="0.25">
      <c r="O18">
        <v>14</v>
      </c>
      <c r="P18" s="7">
        <f t="shared" si="0"/>
        <v>3.8818888888888887E-3</v>
      </c>
      <c r="Q18" s="7">
        <v>4.6981320520171783</v>
      </c>
      <c r="R18" s="8">
        <f t="shared" si="1"/>
        <v>45991.646788271035</v>
      </c>
      <c r="S18" s="2">
        <v>3.6864910446859436</v>
      </c>
      <c r="T18" s="8">
        <f t="shared" si="2"/>
        <v>36088.341523419629</v>
      </c>
      <c r="U18" s="8">
        <f t="shared" si="3"/>
        <v>56.877513821643106</v>
      </c>
    </row>
    <row r="19" spans="15:21" x14ac:dyDescent="0.25">
      <c r="O19">
        <v>15</v>
      </c>
      <c r="P19" s="7">
        <f t="shared" si="0"/>
        <v>4.1591666666666669E-3</v>
      </c>
      <c r="Q19" s="7">
        <v>4.6978273776775001</v>
      </c>
      <c r="R19" s="8">
        <f t="shared" si="1"/>
        <v>45988.664225316053</v>
      </c>
      <c r="S19" s="2">
        <v>3.685223419112202</v>
      </c>
      <c r="T19" s="8">
        <f t="shared" si="2"/>
        <v>36075.932296305153</v>
      </c>
      <c r="U19" s="8">
        <f t="shared" si="3"/>
        <v>61.493857928484275</v>
      </c>
    </row>
    <row r="20" spans="15:21" x14ac:dyDescent="0.25">
      <c r="O20">
        <v>16</v>
      </c>
      <c r="P20" s="7">
        <f t="shared" si="0"/>
        <v>4.4364444444444442E-3</v>
      </c>
      <c r="Q20" s="7">
        <v>4.6974975400131429</v>
      </c>
      <c r="R20" s="8">
        <f t="shared" si="1"/>
        <v>45985.435329834057</v>
      </c>
      <c r="S20" s="2">
        <v>3.6839301694929336</v>
      </c>
      <c r="T20" s="8">
        <f t="shared" si="2"/>
        <v>36063.272226507208</v>
      </c>
      <c r="U20" s="8">
        <f t="shared" si="3"/>
        <v>66.184023975079086</v>
      </c>
    </row>
    <row r="21" spans="15:21" x14ac:dyDescent="0.25">
      <c r="O21">
        <v>17</v>
      </c>
      <c r="P21" s="7">
        <f>O21/3600000*998.2</f>
        <v>4.7137222222222224E-3</v>
      </c>
      <c r="Q21" s="7">
        <v>4.69714222838771</v>
      </c>
      <c r="R21" s="8">
        <f t="shared" si="1"/>
        <v>45981.957060897439</v>
      </c>
      <c r="S21" s="2">
        <v>3.6826124289955455</v>
      </c>
      <c r="T21" s="8">
        <f t="shared" si="2"/>
        <v>36050.37240699523</v>
      </c>
      <c r="U21" s="8">
        <f t="shared" si="3"/>
        <v>70.948011961427582</v>
      </c>
    </row>
    <row r="22" spans="15:21" x14ac:dyDescent="0.25">
      <c r="O22">
        <v>18</v>
      </c>
      <c r="P22" s="7">
        <f t="shared" si="0"/>
        <v>4.9910000000000006E-3</v>
      </c>
      <c r="Q22" s="7">
        <v>4.6967611475307907</v>
      </c>
      <c r="R22" s="8">
        <f t="shared" si="1"/>
        <v>45978.226528001571</v>
      </c>
      <c r="S22" s="2">
        <v>3.6812712162412597</v>
      </c>
      <c r="T22" s="8">
        <f t="shared" si="2"/>
        <v>36037.242809406212</v>
      </c>
      <c r="U22" s="8">
        <f t="shared" si="3"/>
        <v>75.785821887529735</v>
      </c>
    </row>
    <row r="23" spans="15:21" x14ac:dyDescent="0.25">
      <c r="O23">
        <v>19</v>
      </c>
      <c r="P23" s="7">
        <f t="shared" si="0"/>
        <v>5.268277777777778E-3</v>
      </c>
      <c r="Q23" s="7">
        <v>4.6963540159358121</v>
      </c>
      <c r="R23" s="8">
        <f t="shared" si="1"/>
        <v>45974.24097538081</v>
      </c>
      <c r="S23" s="2">
        <v>3.6799074526734827</v>
      </c>
      <c r="T23" s="8">
        <f t="shared" si="2"/>
        <v>36023.892454069784</v>
      </c>
      <c r="U23" s="8">
        <f t="shared" si="3"/>
        <v>80.697453753385517</v>
      </c>
    </row>
    <row r="24" spans="15:21" x14ac:dyDescent="0.25">
      <c r="O24">
        <v>20</v>
      </c>
      <c r="P24" s="7">
        <f t="shared" si="0"/>
        <v>5.5455555555555562E-3</v>
      </c>
      <c r="Q24" s="7">
        <v>4.6959205645033073</v>
      </c>
      <c r="R24" s="8">
        <f t="shared" si="1"/>
        <v>45969.997768726993</v>
      </c>
      <c r="S24" s="2">
        <v>3.6785219765073132</v>
      </c>
      <c r="T24" s="8">
        <f t="shared" si="2"/>
        <v>36010.329546564732</v>
      </c>
      <c r="U24" s="8">
        <f t="shared" si="3"/>
        <v>85.682907558994984</v>
      </c>
    </row>
    <row r="25" spans="15:21" x14ac:dyDescent="0.25">
      <c r="O25">
        <v>21</v>
      </c>
      <c r="P25" s="7">
        <f t="shared" si="0"/>
        <v>5.8228333333333335E-3</v>
      </c>
      <c r="Q25" s="7">
        <v>4.6954605353812191</v>
      </c>
      <c r="R25" s="8">
        <f t="shared" si="1"/>
        <v>45965.494383836747</v>
      </c>
      <c r="S25" s="2">
        <v>3.6771155540722704</v>
      </c>
      <c r="T25" s="8">
        <f t="shared" si="2"/>
        <v>35996.561588756944</v>
      </c>
      <c r="U25" s="8">
        <f t="shared" si="3"/>
        <v>90.742183304358107</v>
      </c>
    </row>
    <row r="26" spans="15:21" x14ac:dyDescent="0.25">
      <c r="O26">
        <v>22</v>
      </c>
      <c r="P26" s="7">
        <f t="shared" si="0"/>
        <v>6.1001111111111117E-3</v>
      </c>
      <c r="Q26" s="7">
        <v>4.6949736809653295</v>
      </c>
      <c r="R26" s="8">
        <f t="shared" si="1"/>
        <v>45960.728396826387</v>
      </c>
      <c r="S26" s="2">
        <v>3.6756888891375481</v>
      </c>
      <c r="T26" s="8">
        <f t="shared" si="2"/>
        <v>35982.595470087545</v>
      </c>
      <c r="U26" s="8">
        <f t="shared" si="3"/>
        <v>95.875280989474888</v>
      </c>
    </row>
    <row r="27" spans="15:21" x14ac:dyDescent="0.25">
      <c r="O27">
        <v>23</v>
      </c>
      <c r="P27" s="7">
        <f t="shared" si="0"/>
        <v>6.377388888888889E-3</v>
      </c>
      <c r="Q27" s="7">
        <v>4.694459763031225</v>
      </c>
      <c r="R27" s="8">
        <f t="shared" si="1"/>
        <v>45955.697475634348</v>
      </c>
      <c r="S27" s="2">
        <v>3.6742426306548865</v>
      </c>
      <c r="T27" s="8">
        <f t="shared" si="2"/>
        <v>35968.437543370579</v>
      </c>
      <c r="U27" s="8">
        <f t="shared" si="3"/>
        <v>101.08220061434534</v>
      </c>
    </row>
    <row r="28" spans="15:21" x14ac:dyDescent="0.25">
      <c r="O28">
        <v>24</v>
      </c>
      <c r="P28" s="7">
        <f t="shared" si="0"/>
        <v>6.6546666666666672E-3</v>
      </c>
      <c r="Q28" s="7">
        <v>4.693918551975365</v>
      </c>
      <c r="R28" s="8">
        <f t="shared" si="1"/>
        <v>45950.399372591812</v>
      </c>
      <c r="S28" s="2">
        <v>3.6727773792453</v>
      </c>
      <c r="T28" s="8">
        <f t="shared" si="2"/>
        <v>35954.093688293797</v>
      </c>
      <c r="U28" s="8">
        <f t="shared" si="3"/>
        <v>106.36294217896943</v>
      </c>
    </row>
    <row r="29" spans="15:21" x14ac:dyDescent="0.25">
      <c r="O29">
        <v>25</v>
      </c>
      <c r="P29" s="7">
        <f t="shared" si="0"/>
        <v>6.9319444444444454E-3</v>
      </c>
      <c r="Q29" s="7">
        <v>4.6933498261474407</v>
      </c>
      <c r="R29" s="8">
        <f t="shared" si="1"/>
        <v>45944.831917886906</v>
      </c>
      <c r="S29" s="2">
        <v>3.6712936926777449</v>
      </c>
      <c r="T29" s="8">
        <f t="shared" si="2"/>
        <v>35939.569365051284</v>
      </c>
      <c r="U29" s="8">
        <f t="shared" si="3"/>
        <v>111.71750568334721</v>
      </c>
    </row>
    <row r="30" spans="15:21" x14ac:dyDescent="0.25">
      <c r="O30">
        <v>26</v>
      </c>
      <c r="P30" s="7">
        <f t="shared" si="0"/>
        <v>7.2092222222222228E-3</v>
      </c>
      <c r="Q30" s="7">
        <v>4.6927533712597604</v>
      </c>
      <c r="R30" s="8">
        <f t="shared" si="1"/>
        <v>45938.993013782972</v>
      </c>
      <c r="S30" s="2">
        <v>3.6697920905307506</v>
      </c>
      <c r="T30" s="8">
        <f t="shared" si="2"/>
        <v>35924.869659977769</v>
      </c>
      <c r="U30" s="8">
        <f t="shared" si="3"/>
        <v>117.14589112747862</v>
      </c>
    </row>
    <row r="31" spans="15:21" x14ac:dyDescent="0.25">
      <c r="O31">
        <v>27</v>
      </c>
      <c r="P31" s="7">
        <f t="shared" si="0"/>
        <v>7.4865000000000001E-3</v>
      </c>
      <c r="Q31" s="7">
        <v>4.692128979862054</v>
      </c>
      <c r="R31" s="8">
        <f t="shared" si="1"/>
        <v>45932.880629477251</v>
      </c>
      <c r="S31" s="2">
        <v>3.6682730581858483</v>
      </c>
      <c r="T31" s="8">
        <f t="shared" si="2"/>
        <v>35909.999324641685</v>
      </c>
      <c r="U31" s="8">
        <f t="shared" si="3"/>
        <v>122.64809851136371</v>
      </c>
    </row>
    <row r="32" spans="15:21" x14ac:dyDescent="0.25">
      <c r="O32">
        <v>28</v>
      </c>
      <c r="P32" s="7">
        <f t="shared" si="0"/>
        <v>7.7637777777777774E-3</v>
      </c>
      <c r="Q32" s="7">
        <v>4.6914764508722673</v>
      </c>
      <c r="R32" s="8">
        <f t="shared" si="1"/>
        <v>45926.492796507664</v>
      </c>
      <c r="S32" s="2">
        <v>3.6667370502699468</v>
      </c>
      <c r="T32" s="8">
        <f t="shared" si="2"/>
        <v>35894.962809543773</v>
      </c>
      <c r="U32" s="8">
        <f t="shared" si="3"/>
        <v>128.22412783500243</v>
      </c>
    </row>
    <row r="33" spans="15:21" x14ac:dyDescent="0.25">
      <c r="O33">
        <v>29</v>
      </c>
      <c r="P33" s="7">
        <f t="shared" si="0"/>
        <v>8.0410555555555565E-3</v>
      </c>
      <c r="Q33" s="7">
        <v>4.6907955891555284</v>
      </c>
      <c r="R33" s="8">
        <f t="shared" si="1"/>
        <v>45919.827604631144</v>
      </c>
      <c r="S33" s="2">
        <v>3.6651844936398037</v>
      </c>
      <c r="T33" s="8">
        <f t="shared" si="2"/>
        <v>35879.764293333137</v>
      </c>
      <c r="U33" s="8">
        <f t="shared" si="3"/>
        <v>133.87397909839487</v>
      </c>
    </row>
    <row r="34" spans="15:21" x14ac:dyDescent="0.25">
      <c r="O34">
        <v>30</v>
      </c>
      <c r="P34" s="7">
        <f t="shared" si="0"/>
        <v>8.3183333333333338E-3</v>
      </c>
      <c r="Q34" s="7">
        <v>4.6900862051448255</v>
      </c>
      <c r="R34" s="8">
        <f t="shared" si="1"/>
        <v>45912.883198110372</v>
      </c>
      <c r="S34" s="2">
        <v>3.6636157899832957</v>
      </c>
      <c r="T34" s="8">
        <f t="shared" si="2"/>
        <v>35864.407708271923</v>
      </c>
      <c r="U34" s="8">
        <f t="shared" si="3"/>
        <v>139.5976523015409</v>
      </c>
    </row>
    <row r="35" spans="15:21" x14ac:dyDescent="0.25">
      <c r="O35">
        <v>31</v>
      </c>
      <c r="P35" s="7">
        <f t="shared" si="0"/>
        <v>8.5956111111111129E-3</v>
      </c>
      <c r="Q35" s="7">
        <v>4.6893481144979736</v>
      </c>
      <c r="R35" s="8">
        <f t="shared" si="1"/>
        <v>45905.657772355647</v>
      </c>
      <c r="S35" s="2">
        <v>3.6620313180979038</v>
      </c>
      <c r="T35" s="8">
        <f t="shared" si="2"/>
        <v>35848.896762540295</v>
      </c>
      <c r="U35" s="8">
        <f t="shared" si="3"/>
        <v>145.39514744444068</v>
      </c>
    </row>
    <row r="36" spans="15:21" x14ac:dyDescent="0.25">
      <c r="O36">
        <v>32</v>
      </c>
      <c r="P36" s="7">
        <f t="shared" si="0"/>
        <v>8.8728888888888885E-3</v>
      </c>
      <c r="Q36" s="7">
        <v>4.6885811377863211</v>
      </c>
      <c r="R36" s="8">
        <f t="shared" si="1"/>
        <v>45898.149570877569</v>
      </c>
      <c r="S36" s="2">
        <v>3.6604314358956507</v>
      </c>
      <c r="T36" s="8">
        <f t="shared" si="2"/>
        <v>35833.234959863359</v>
      </c>
      <c r="U36" s="8">
        <f t="shared" si="3"/>
        <v>151.266464527094</v>
      </c>
    </row>
    <row r="37" spans="15:21" x14ac:dyDescent="0.25">
      <c r="O37">
        <v>33</v>
      </c>
      <c r="P37" s="7">
        <f t="shared" si="0"/>
        <v>9.1501666666666676E-3</v>
      </c>
      <c r="Q37" s="7">
        <v>4.6877851002113449</v>
      </c>
      <c r="R37" s="8">
        <f t="shared" si="1"/>
        <v>45890.356882512671</v>
      </c>
      <c r="S37" s="2">
        <v>3.658816482174907</v>
      </c>
      <c r="T37" s="8">
        <f t="shared" si="2"/>
        <v>35817.425616856075</v>
      </c>
      <c r="U37" s="8">
        <f t="shared" si="3"/>
        <v>157.21160354950109</v>
      </c>
    </row>
    <row r="38" spans="15:21" x14ac:dyDescent="0.25">
      <c r="O38">
        <v>34</v>
      </c>
      <c r="P38" s="7">
        <f t="shared" si="0"/>
        <v>9.4274444444444449E-3</v>
      </c>
      <c r="Q38" s="7">
        <v>4.6869598313458409</v>
      </c>
      <c r="R38" s="8">
        <f t="shared" si="1"/>
        <v>45882.278038889846</v>
      </c>
      <c r="S38" s="2">
        <v>3.6571867781924552</v>
      </c>
      <c r="T38" s="8">
        <f t="shared" si="2"/>
        <v>35801.471878412689</v>
      </c>
      <c r="U38" s="8">
        <f t="shared" si="3"/>
        <v>163.23056451166178</v>
      </c>
    </row>
    <row r="39" spans="15:21" x14ac:dyDescent="0.25">
      <c r="O39">
        <v>35</v>
      </c>
      <c r="P39" s="7">
        <f t="shared" si="0"/>
        <v>9.704722222222224E-3</v>
      </c>
      <c r="Q39" s="7">
        <v>4.6861051648969063</v>
      </c>
      <c r="R39" s="8">
        <f t="shared" si="1"/>
        <v>45873.911412110108</v>
      </c>
      <c r="S39" s="2">
        <v>3.6555426290635742</v>
      </c>
      <c r="T39" s="8">
        <f t="shared" si="2"/>
        <v>35785.376731412667</v>
      </c>
      <c r="U39" s="8">
        <f t="shared" si="3"/>
        <v>169.32334741357619</v>
      </c>
    </row>
    <row r="40" spans="15:21" x14ac:dyDescent="0.25">
      <c r="O40">
        <v>36</v>
      </c>
      <c r="P40" s="7">
        <f t="shared" si="0"/>
        <v>9.9820000000000013E-3</v>
      </c>
      <c r="Q40" s="7">
        <v>4.6852209384882988</v>
      </c>
      <c r="R40" s="8">
        <f t="shared" si="1"/>
        <v>45865.255412615996</v>
      </c>
      <c r="S40" s="2">
        <v>3.6538843250133635</v>
      </c>
      <c r="T40" s="8">
        <f t="shared" si="2"/>
        <v>35769.143016970331</v>
      </c>
      <c r="U40" s="8">
        <f t="shared" si="3"/>
        <v>175.48995225524419</v>
      </c>
    </row>
    <row r="41" spans="15:21" x14ac:dyDescent="0.25">
      <c r="O41">
        <v>37</v>
      </c>
      <c r="P41" s="7">
        <f t="shared" si="0"/>
        <v>1.0259277777777777E-2</v>
      </c>
      <c r="Q41" s="7">
        <v>4.6843069934600834</v>
      </c>
      <c r="R41" s="8">
        <f t="shared" si="1"/>
        <v>45856.308487230286</v>
      </c>
      <c r="S41" s="2">
        <v>3.6522121424988203</v>
      </c>
      <c r="T41" s="8">
        <f t="shared" si="2"/>
        <v>35752.77344141926</v>
      </c>
      <c r="U41" s="8">
        <f t="shared" si="3"/>
        <v>181.73037903666585</v>
      </c>
    </row>
    <row r="42" spans="15:21" x14ac:dyDescent="0.25">
      <c r="O42">
        <v>38</v>
      </c>
      <c r="P42" s="7">
        <f t="shared" si="0"/>
        <v>1.0536555555555556E-2</v>
      </c>
      <c r="Q42" s="7">
        <v>4.6833631746837598</v>
      </c>
      <c r="R42" s="8">
        <f t="shared" si="1"/>
        <v>45847.069117346211</v>
      </c>
      <c r="S42" s="2">
        <v>3.6505263452181795</v>
      </c>
      <c r="T42" s="8">
        <f t="shared" si="2"/>
        <v>35736.270586193095</v>
      </c>
      <c r="U42" s="8">
        <f t="shared" si="3"/>
        <v>188.04462775784123</v>
      </c>
    </row>
    <row r="43" spans="15:21" x14ac:dyDescent="0.25">
      <c r="O43">
        <v>39</v>
      </c>
      <c r="P43" s="7">
        <f t="shared" si="0"/>
        <v>1.0813833333333333E-2</v>
      </c>
      <c r="Q43" s="7">
        <v>4.6823893303912785</v>
      </c>
      <c r="R43" s="8">
        <f t="shared" si="1"/>
        <v>45837.5358172536</v>
      </c>
      <c r="S43" s="2">
        <v>3.6488271850215175</v>
      </c>
      <c r="T43" s="8">
        <f t="shared" si="2"/>
        <v>35719.636916739713</v>
      </c>
      <c r="U43" s="8">
        <f t="shared" si="3"/>
        <v>194.4326984187702</v>
      </c>
    </row>
    <row r="44" spans="15:21" x14ac:dyDescent="0.25">
      <c r="O44">
        <v>40</v>
      </c>
      <c r="P44" s="7">
        <f t="shared" si="0"/>
        <v>1.1091111111111112E-2</v>
      </c>
      <c r="Q44" s="7">
        <v>4.6813853120165891</v>
      </c>
      <c r="R44" s="8">
        <f t="shared" si="1"/>
        <v>45827.707132587791</v>
      </c>
      <c r="S44" s="2">
        <v>3.6471149027345757</v>
      </c>
      <c r="T44" s="8">
        <f t="shared" si="2"/>
        <v>35702.874790585971</v>
      </c>
      <c r="U44" s="8">
        <f t="shared" si="3"/>
        <v>200.89459101945289</v>
      </c>
    </row>
    <row r="45" spans="15:21" x14ac:dyDescent="0.25">
      <c r="O45">
        <v>41</v>
      </c>
      <c r="P45" s="7">
        <f t="shared" si="0"/>
        <v>1.1368388888888888E-2</v>
      </c>
      <c r="Q45" s="7">
        <v>4.680350974048487</v>
      </c>
      <c r="R45" s="8">
        <f t="shared" si="1"/>
        <v>45817.581638889031</v>
      </c>
      <c r="S45" s="2">
        <v>3.6453897289060513</v>
      </c>
      <c r="T45" s="8">
        <f t="shared" si="2"/>
        <v>35685.986464653157</v>
      </c>
      <c r="U45" s="8">
        <f t="shared" si="3"/>
        <v>207.43030555988918</v>
      </c>
    </row>
    <row r="46" spans="15:21" x14ac:dyDescent="0.25">
      <c r="O46">
        <v>42</v>
      </c>
      <c r="P46" s="7">
        <f t="shared" si="0"/>
        <v>1.1645666666666667E-2</v>
      </c>
      <c r="Q46" s="7">
        <v>4.6792861738937033</v>
      </c>
      <c r="R46" s="8">
        <f t="shared" si="1"/>
        <v>45807.157940262274</v>
      </c>
      <c r="S46" s="2">
        <v>3.6436518844871633</v>
      </c>
      <c r="T46" s="8">
        <f t="shared" si="2"/>
        <v>35668.974101909516</v>
      </c>
      <c r="U46" s="8">
        <f t="shared" si="3"/>
        <v>214.03984204007921</v>
      </c>
    </row>
    <row r="47" spans="15:21" x14ac:dyDescent="0.25">
      <c r="O47">
        <v>43</v>
      </c>
      <c r="P47" s="7">
        <f t="shared" si="0"/>
        <v>1.1922944444444444E-2</v>
      </c>
      <c r="Q47" s="7">
        <v>4.678190771749291</v>
      </c>
      <c r="R47" s="8">
        <f t="shared" si="1"/>
        <v>45796.43466812792</v>
      </c>
      <c r="S47" s="2">
        <v>3.6419015814511022</v>
      </c>
      <c r="T47" s="8">
        <f t="shared" si="2"/>
        <v>35651.839777434237</v>
      </c>
      <c r="U47" s="8">
        <f t="shared" si="3"/>
        <v>220.72320046002284</v>
      </c>
    </row>
    <row r="48" spans="15:21" x14ac:dyDescent="0.25">
      <c r="O48">
        <v>44</v>
      </c>
      <c r="P48" s="7">
        <f t="shared" si="0"/>
        <v>1.2200222222222223E-2</v>
      </c>
      <c r="Q48" s="7">
        <v>4.6770646304834749</v>
      </c>
      <c r="R48" s="8">
        <f t="shared" si="1"/>
        <v>45785.410480055369</v>
      </c>
      <c r="S48" s="2">
        <v>3.6401390233589668</v>
      </c>
      <c r="T48" s="8">
        <f t="shared" si="2"/>
        <v>35634.585483957642</v>
      </c>
      <c r="U48" s="8">
        <f t="shared" si="3"/>
        <v>227.48038081972015</v>
      </c>
    </row>
    <row r="49" spans="15:21" x14ac:dyDescent="0.25">
      <c r="O49">
        <v>45</v>
      </c>
      <c r="P49" s="7">
        <f t="shared" si="0"/>
        <v>1.2477500000000001E-2</v>
      </c>
      <c r="Q49" s="7">
        <v>4.6759076155242161</v>
      </c>
      <c r="R49" s="8">
        <f t="shared" si="1"/>
        <v>45774.084058672182</v>
      </c>
      <c r="S49" s="2">
        <v>3.6383644058779248</v>
      </c>
      <c r="T49" s="8">
        <f t="shared" si="2"/>
        <v>35617.213136933613</v>
      </c>
      <c r="U49" s="8">
        <f t="shared" si="3"/>
        <v>234.31138311917115</v>
      </c>
    </row>
    <row r="50" spans="15:21" x14ac:dyDescent="0.25">
      <c r="O50">
        <v>46</v>
      </c>
      <c r="P50" s="7">
        <f t="shared" si="0"/>
        <v>1.2754777777777778E-2</v>
      </c>
      <c r="Q50" s="7">
        <v>4.6747195947548352</v>
      </c>
      <c r="R50" s="8">
        <f t="shared" si="1"/>
        <v>45762.454110642306</v>
      </c>
      <c r="S50" s="2">
        <v>3.6365779172566035</v>
      </c>
      <c r="T50" s="8">
        <f t="shared" si="2"/>
        <v>35599.724579193353</v>
      </c>
      <c r="U50" s="8">
        <f t="shared" si="3"/>
        <v>241.21620735837575</v>
      </c>
    </row>
    <row r="51" spans="15:21" x14ac:dyDescent="0.25">
      <c r="O51">
        <v>47</v>
      </c>
      <c r="P51" s="7">
        <f t="shared" si="0"/>
        <v>1.3032055555555555E-2</v>
      </c>
      <c r="Q51" s="7">
        <v>4.673500438416097</v>
      </c>
      <c r="R51" s="8">
        <f t="shared" si="1"/>
        <v>45750.519365707485</v>
      </c>
      <c r="S51" s="2">
        <v>3.6347797387621048</v>
      </c>
      <c r="T51" s="8">
        <f t="shared" si="2"/>
        <v>35582.121585223489</v>
      </c>
      <c r="U51" s="8">
        <f t="shared" si="3"/>
        <v>248.19485353733404</v>
      </c>
    </row>
    <row r="52" spans="15:21" x14ac:dyDescent="0.25">
      <c r="O52">
        <v>48</v>
      </c>
      <c r="P52" s="7">
        <f t="shared" si="0"/>
        <v>1.3309333333333334E-2</v>
      </c>
      <c r="Q52" s="7">
        <v>4.6722500190142249</v>
      </c>
      <c r="R52" s="8">
        <f t="shared" si="1"/>
        <v>45738.278575786862</v>
      </c>
      <c r="S52" s="2">
        <v>3.6329700450824878</v>
      </c>
      <c r="T52" s="8">
        <f t="shared" si="2"/>
        <v>35564.405865106142</v>
      </c>
      <c r="U52" s="8">
        <f t="shared" si="3"/>
        <v>255.24732165604598</v>
      </c>
    </row>
    <row r="53" spans="15:21" x14ac:dyDescent="0.25">
      <c r="O53">
        <v>49</v>
      </c>
      <c r="P53" s="7">
        <f t="shared" si="0"/>
        <v>1.3586611111111112E-2</v>
      </c>
      <c r="Q53" s="7">
        <v>4.670968211234376</v>
      </c>
      <c r="R53" s="8">
        <f t="shared" si="1"/>
        <v>45725.730514129893</v>
      </c>
      <c r="S53" s="2">
        <v>3.6311490046981194</v>
      </c>
      <c r="T53" s="8">
        <f t="shared" si="2"/>
        <v>35546.579068154126</v>
      </c>
      <c r="U53" s="8">
        <f t="shared" si="3"/>
        <v>262.37361171451158</v>
      </c>
    </row>
    <row r="54" spans="15:21" x14ac:dyDescent="0.25">
      <c r="O54">
        <v>50</v>
      </c>
      <c r="P54" s="7">
        <f t="shared" si="0"/>
        <v>1.3863888888888891E-2</v>
      </c>
      <c r="Q54" s="7">
        <v>4.6696548918591345</v>
      </c>
      <c r="R54" s="8">
        <f t="shared" si="1"/>
        <v>45712.873974518501</v>
      </c>
      <c r="S54" s="2">
        <v>3.6293167802248862</v>
      </c>
      <c r="T54" s="8">
        <f t="shared" si="2"/>
        <v>35528.642786270866</v>
      </c>
      <c r="U54" s="8">
        <f t="shared" si="3"/>
        <v>269.57372371273095</v>
      </c>
    </row>
    <row r="55" spans="15:21" x14ac:dyDescent="0.25">
      <c r="O55">
        <v>51</v>
      </c>
      <c r="P55" s="7">
        <f t="shared" si="0"/>
        <v>1.4141166666666666E-2</v>
      </c>
      <c r="Q55" s="7">
        <v>4.6683099396916514</v>
      </c>
      <c r="R55" s="8">
        <f t="shared" si="1"/>
        <v>45699.707770514622</v>
      </c>
      <c r="S55" s="2">
        <v>3.627473528731922</v>
      </c>
      <c r="T55" s="8">
        <f t="shared" si="2"/>
        <v>35510.598557060664</v>
      </c>
      <c r="U55" s="8">
        <f t="shared" si="3"/>
        <v>276.84765765070381</v>
      </c>
    </row>
    <row r="56" spans="15:21" x14ac:dyDescent="0.25">
      <c r="O56">
        <v>52</v>
      </c>
      <c r="P56" s="7">
        <f t="shared" si="0"/>
        <v>1.4418444444444446E-2</v>
      </c>
      <c r="Q56" s="7">
        <v>4.6669332354830608</v>
      </c>
      <c r="R56" s="8">
        <f t="shared" si="1"/>
        <v>45686.230734749697</v>
      </c>
      <c r="S56" s="2">
        <v>3.6256194020362091</v>
      </c>
      <c r="T56" s="8">
        <f t="shared" si="2"/>
        <v>35492.447866712726</v>
      </c>
      <c r="U56" s="8">
        <f t="shared" si="3"/>
        <v>284.19541352843038</v>
      </c>
    </row>
    <row r="57" spans="15:21" x14ac:dyDescent="0.25">
      <c r="O57">
        <v>53</v>
      </c>
      <c r="P57" s="7">
        <f t="shared" si="0"/>
        <v>1.4695722222222223E-2</v>
      </c>
      <c r="Q57" s="7">
        <v>4.6655246618638726</v>
      </c>
      <c r="R57" s="8">
        <f t="shared" si="1"/>
        <v>45672.441718252987</v>
      </c>
      <c r="S57" s="2">
        <v>3.6237545469761496</v>
      </c>
      <c r="T57" s="8">
        <f t="shared" si="2"/>
        <v>35474.192152679156</v>
      </c>
      <c r="U57" s="8">
        <f t="shared" si="3"/>
        <v>291.61699134591061</v>
      </c>
    </row>
    <row r="58" spans="15:21" x14ac:dyDescent="0.25">
      <c r="O58">
        <v>54</v>
      </c>
      <c r="P58" s="7">
        <f t="shared" si="0"/>
        <v>1.4973E-2</v>
      </c>
      <c r="Q58" s="7">
        <v>4.6640841032790448</v>
      </c>
      <c r="R58" s="8">
        <f t="shared" si="1"/>
        <v>45658.339589816052</v>
      </c>
      <c r="S58" s="2">
        <v>3.6218791056659758</v>
      </c>
      <c r="T58" s="8">
        <f t="shared" si="2"/>
        <v>35455.832806165548</v>
      </c>
      <c r="U58" s="8">
        <f t="shared" si="3"/>
        <v>299.11239110314455</v>
      </c>
    </row>
    <row r="59" spans="15:21" x14ac:dyDescent="0.25">
      <c r="O59">
        <v>55</v>
      </c>
      <c r="P59" s="7">
        <f t="shared" si="0"/>
        <v>1.5250277777777778E-2</v>
      </c>
      <c r="Q59" s="7">
        <v>4.6626114459264691</v>
      </c>
      <c r="R59" s="8">
        <f t="shared" si="1"/>
        <v>45643.923235390532</v>
      </c>
      <c r="S59" s="2">
        <v>3.6199932157326788</v>
      </c>
      <c r="T59" s="8">
        <f t="shared" si="2"/>
        <v>35437.371174450338</v>
      </c>
      <c r="U59" s="8">
        <f t="shared" si="3"/>
        <v>306.68161280013209</v>
      </c>
    </row>
    <row r="60" spans="15:21" x14ac:dyDescent="0.25">
      <c r="O60">
        <v>56</v>
      </c>
      <c r="P60" s="7">
        <f t="shared" si="0"/>
        <v>1.5527555555555555E-2</v>
      </c>
      <c r="Q60" s="7">
        <v>4.6611065776986402</v>
      </c>
      <c r="R60" s="8">
        <f t="shared" si="1"/>
        <v>45629.191557517086</v>
      </c>
      <c r="S60" s="2">
        <v>3.6180970105369443</v>
      </c>
      <c r="T60" s="8">
        <f t="shared" si="2"/>
        <v>35418.808563047613</v>
      </c>
      <c r="U60" s="8">
        <f t="shared" si="3"/>
        <v>314.32465643687328</v>
      </c>
    </row>
    <row r="61" spans="15:21" x14ac:dyDescent="0.25">
      <c r="O61">
        <v>57</v>
      </c>
      <c r="P61" s="7">
        <f t="shared" si="0"/>
        <v>1.5804833333333334E-2</v>
      </c>
      <c r="Q61" s="7">
        <v>4.6595693881272799</v>
      </c>
      <c r="R61" s="8">
        <f t="shared" si="1"/>
        <v>45614.143474783385</v>
      </c>
      <c r="S61" s="2">
        <v>3.6161906193794513</v>
      </c>
      <c r="T61" s="8">
        <f t="shared" si="2"/>
        <v>35400.146237726629</v>
      </c>
      <c r="U61" s="8">
        <f t="shared" si="3"/>
        <v>322.04152201336819</v>
      </c>
    </row>
    <row r="62" spans="15:21" x14ac:dyDescent="0.25">
      <c r="O62">
        <v>58</v>
      </c>
      <c r="P62" s="7">
        <f t="shared" si="0"/>
        <v>1.6082111111111113E-2</v>
      </c>
      <c r="Q62" s="7">
        <v>4.6579997683307237</v>
      </c>
      <c r="R62" s="8">
        <f t="shared" si="1"/>
        <v>45598.777921308982</v>
      </c>
      <c r="S62" s="2">
        <v>3.6142741676937398</v>
      </c>
      <c r="T62" s="8">
        <f t="shared" si="2"/>
        <v>35381.38542639988</v>
      </c>
      <c r="U62" s="8">
        <f t="shared" si="3"/>
        <v>329.83220952961682</v>
      </c>
    </row>
    <row r="63" spans="15:21" x14ac:dyDescent="0.25">
      <c r="O63">
        <v>59</v>
      </c>
      <c r="P63" s="7">
        <f t="shared" si="0"/>
        <v>1.6359388888888889E-2</v>
      </c>
      <c r="Q63" s="7">
        <v>4.656397610963884</v>
      </c>
      <c r="R63" s="8">
        <f t="shared" si="1"/>
        <v>45583.093846255513</v>
      </c>
      <c r="S63" s="2">
        <v>3.6123477772267365</v>
      </c>
      <c r="T63" s="8">
        <f t="shared" si="2"/>
        <v>35362.527320890338</v>
      </c>
      <c r="U63" s="8">
        <f t="shared" si="3"/>
        <v>337.69671898561899</v>
      </c>
    </row>
    <row r="64" spans="15:21" x14ac:dyDescent="0.25">
      <c r="O64">
        <v>60</v>
      </c>
      <c r="P64" s="7">
        <f t="shared" si="0"/>
        <v>1.6636666666666668E-2</v>
      </c>
      <c r="Q64" s="7">
        <v>4.6547628101706167</v>
      </c>
      <c r="R64" s="8">
        <f t="shared" si="1"/>
        <v>45567.090213360425</v>
      </c>
      <c r="S64" s="2">
        <v>3.610411566207933</v>
      </c>
      <c r="T64" s="8">
        <f t="shared" si="2"/>
        <v>35343.573078587557</v>
      </c>
      <c r="U64" s="8">
        <f t="shared" si="3"/>
        <v>345.63505038137487</v>
      </c>
    </row>
    <row r="65" spans="15:21" x14ac:dyDescent="0.25">
      <c r="O65">
        <v>61</v>
      </c>
      <c r="P65" s="7">
        <f t="shared" si="0"/>
        <v>1.6913944444444447E-2</v>
      </c>
      <c r="Q65" s="7">
        <v>4.6530952615383487</v>
      </c>
      <c r="R65" s="8">
        <f t="shared" si="1"/>
        <v>45550.76600049276</v>
      </c>
      <c r="S65" s="2">
        <v>3.6084656495080956</v>
      </c>
      <c r="T65" s="8">
        <f t="shared" si="2"/>
        <v>35324.523824001393</v>
      </c>
      <c r="U65" s="8">
        <f t="shared" si="3"/>
        <v>353.64720371688441</v>
      </c>
    </row>
    <row r="66" spans="15:21" x14ac:dyDescent="0.25">
      <c r="O66">
        <v>62</v>
      </c>
      <c r="P66" s="7">
        <f t="shared" si="0"/>
        <v>1.7191222222222226E-2</v>
      </c>
      <c r="Q66" s="7">
        <v>4.6513948620548113</v>
      </c>
      <c r="R66" s="8">
        <f t="shared" si="1"/>
        <v>45534.120199229634</v>
      </c>
      <c r="S66" s="2">
        <v>3.606510138788328</v>
      </c>
      <c r="T66" s="8">
        <f t="shared" si="2"/>
        <v>35305.380650221166</v>
      </c>
      <c r="U66" s="8">
        <f t="shared" si="3"/>
        <v>361.73317899214771</v>
      </c>
    </row>
    <row r="67" spans="15:21" x14ac:dyDescent="0.25">
      <c r="O67">
        <v>63</v>
      </c>
      <c r="P67" s="7">
        <f t="shared" si="0"/>
        <v>1.7468499999999998E-2</v>
      </c>
      <c r="Q67" s="7">
        <v>4.6496615100667578</v>
      </c>
      <c r="R67" s="8">
        <f t="shared" si="1"/>
        <v>45517.151814452096</v>
      </c>
      <c r="S67" s="2">
        <v>3.6045451426402133</v>
      </c>
      <c r="T67" s="8">
        <f t="shared" si="2"/>
        <v>35286.144620287603</v>
      </c>
      <c r="U67" s="8">
        <f t="shared" si="3"/>
        <v>369.89297620716434</v>
      </c>
    </row>
    <row r="68" spans="15:21" x14ac:dyDescent="0.25">
      <c r="O68">
        <v>64</v>
      </c>
      <c r="P68" s="7">
        <f t="shared" si="0"/>
        <v>1.7745777777777777E-2</v>
      </c>
      <c r="Q68" s="7">
        <v>4.6478951052405346</v>
      </c>
      <c r="R68" s="8">
        <f t="shared" si="1"/>
        <v>45499.859863959158</v>
      </c>
      <c r="S68" s="2">
        <v>3.6025707667177005</v>
      </c>
      <c r="T68" s="8">
        <f t="shared" si="2"/>
        <v>35266.816768483935</v>
      </c>
      <c r="U68" s="8">
        <f t="shared" si="3"/>
        <v>378.1265953619349</v>
      </c>
    </row>
    <row r="69" spans="15:21" x14ac:dyDescent="0.25">
      <c r="O69">
        <v>65</v>
      </c>
      <c r="P69" s="7">
        <f t="shared" ref="P69:P132" si="4">O69/3600000*998.2</f>
        <v>1.8023055555555556E-2</v>
      </c>
      <c r="Q69" s="7">
        <v>4.6460955485244089</v>
      </c>
      <c r="R69" s="8">
        <f t="shared" ref="R69:R132" si="5">Q69*998.2*9.807</f>
        <v>45482.243378099003</v>
      </c>
      <c r="S69" s="2">
        <v>3.600587113861351</v>
      </c>
      <c r="T69" s="8">
        <f t="shared" ref="T69:T132" si="6">S69*998.2*9.807</f>
        <v>35247.398101552128</v>
      </c>
      <c r="U69" s="8">
        <f t="shared" ref="U69:U132" si="7">1.18146827451406E-12 + 12788.3525641025*P69 + 480092.948717949*P69^2</f>
        <v>386.43403645645913</v>
      </c>
    </row>
    <row r="70" spans="15:21" x14ac:dyDescent="0.25">
      <c r="O70">
        <v>66</v>
      </c>
      <c r="P70" s="7">
        <f t="shared" si="4"/>
        <v>1.8300333333333335E-2</v>
      </c>
      <c r="Q70" s="7">
        <v>4.6442627421125335</v>
      </c>
      <c r="R70" s="8">
        <f t="shared" si="5"/>
        <v>45464.301399416203</v>
      </c>
      <c r="S70" s="2">
        <v>3.5985942842154923</v>
      </c>
      <c r="T70" s="8">
        <f t="shared" si="6"/>
        <v>35227.889599839793</v>
      </c>
      <c r="U70" s="8">
        <f t="shared" si="7"/>
        <v>394.81529949073695</v>
      </c>
    </row>
    <row r="71" spans="15:21" x14ac:dyDescent="0.25">
      <c r="O71">
        <v>67</v>
      </c>
      <c r="P71" s="7">
        <f t="shared" si="4"/>
        <v>1.8577611111111111E-2</v>
      </c>
      <c r="Q71" s="7">
        <v>4.6423965894104606</v>
      </c>
      <c r="R71" s="8">
        <f t="shared" si="5"/>
        <v>45446.032982314166</v>
      </c>
      <c r="S71" s="2">
        <v>3.5965923753387883</v>
      </c>
      <c r="T71" s="8">
        <f t="shared" si="6"/>
        <v>35208.292218382594</v>
      </c>
      <c r="U71" s="8">
        <f t="shared" si="7"/>
        <v>403.27038446476843</v>
      </c>
    </row>
    <row r="72" spans="15:21" x14ac:dyDescent="0.25">
      <c r="O72">
        <v>68</v>
      </c>
      <c r="P72" s="7">
        <f t="shared" si="4"/>
        <v>1.885488888888889E-2</v>
      </c>
      <c r="Q72" s="7">
        <v>4.6404969950021213</v>
      </c>
      <c r="R72" s="8">
        <f t="shared" si="5"/>
        <v>45427.437192731828</v>
      </c>
      <c r="S72" s="2">
        <v>3.5945814823086888</v>
      </c>
      <c r="T72" s="8">
        <f t="shared" si="6"/>
        <v>35188.606887926711</v>
      </c>
      <c r="U72" s="8">
        <f t="shared" si="7"/>
        <v>411.79929137855362</v>
      </c>
    </row>
    <row r="73" spans="15:21" x14ac:dyDescent="0.25">
      <c r="O73">
        <v>69</v>
      </c>
      <c r="P73" s="7">
        <f t="shared" si="4"/>
        <v>1.9132166666666669E-2</v>
      </c>
      <c r="Q73" s="7">
        <v>4.6385638646181757</v>
      </c>
      <c r="R73" s="8">
        <f t="shared" si="5"/>
        <v>45408.513107833889</v>
      </c>
      <c r="S73" s="2">
        <v>3.5925616978201811</v>
      </c>
      <c r="T73" s="8">
        <f t="shared" si="6"/>
        <v>35168.834515895578</v>
      </c>
      <c r="U73" s="8">
        <f t="shared" si="7"/>
        <v>420.40202023209247</v>
      </c>
    </row>
    <row r="74" spans="15:21" x14ac:dyDescent="0.25">
      <c r="O74">
        <v>70</v>
      </c>
      <c r="P74" s="7">
        <f t="shared" si="4"/>
        <v>1.9409444444444448E-2</v>
      </c>
      <c r="Q74" s="7">
        <v>4.636597105105662</v>
      </c>
      <c r="R74" s="8">
        <f t="shared" si="5"/>
        <v>45389.259815713645</v>
      </c>
      <c r="S74" s="2">
        <v>3.5905331122792337</v>
      </c>
      <c r="T74" s="8">
        <f t="shared" si="6"/>
        <v>35148.975987304628</v>
      </c>
      <c r="U74" s="8">
        <f t="shared" si="7"/>
        <v>429.07857102538503</v>
      </c>
    </row>
    <row r="75" spans="15:21" x14ac:dyDescent="0.25">
      <c r="O75">
        <v>71</v>
      </c>
      <c r="P75" s="7">
        <f t="shared" si="4"/>
        <v>1.9686722222222224E-2</v>
      </c>
      <c r="Q75" s="7">
        <v>4.6345966243988839</v>
      </c>
      <c r="R75" s="8">
        <f t="shared" si="5"/>
        <v>45369.676415107999</v>
      </c>
      <c r="S75" s="2">
        <v>3.5884958138912912</v>
      </c>
      <c r="T75" s="8">
        <f t="shared" si="6"/>
        <v>35129.032165627599</v>
      </c>
      <c r="U75" s="8">
        <f t="shared" si="7"/>
        <v>437.82894375843108</v>
      </c>
    </row>
    <row r="76" spans="15:21" x14ac:dyDescent="0.25">
      <c r="O76">
        <v>72</v>
      </c>
      <c r="P76" s="7">
        <f t="shared" si="4"/>
        <v>1.9964000000000003E-2</v>
      </c>
      <c r="Q76" s="7">
        <v>4.632562331491453</v>
      </c>
      <c r="R76" s="8">
        <f t="shared" si="5"/>
        <v>45349.762015123801</v>
      </c>
      <c r="S76" s="2">
        <v>3.5864498887451441</v>
      </c>
      <c r="T76" s="8">
        <f t="shared" si="6"/>
        <v>35109.00389361757</v>
      </c>
      <c r="U76" s="8">
        <f t="shared" si="7"/>
        <v>446.6531384312309</v>
      </c>
    </row>
    <row r="77" spans="15:21" x14ac:dyDescent="0.25">
      <c r="O77">
        <v>73</v>
      </c>
      <c r="P77" s="7">
        <f t="shared" si="4"/>
        <v>2.0241277777777778E-2</v>
      </c>
      <c r="Q77" s="7">
        <v>4.6304941364094283</v>
      </c>
      <c r="R77" s="8">
        <f t="shared" si="5"/>
        <v>45329.515734974892</v>
      </c>
      <c r="S77" s="2">
        <v>3.5843954208924811</v>
      </c>
      <c r="T77" s="8">
        <f t="shared" si="6"/>
        <v>35088.891994085716</v>
      </c>
      <c r="U77" s="8">
        <f t="shared" si="7"/>
        <v>455.55115504378426</v>
      </c>
    </row>
    <row r="78" spans="15:21" x14ac:dyDescent="0.25">
      <c r="O78">
        <v>74</v>
      </c>
      <c r="P78" s="7">
        <f t="shared" si="4"/>
        <v>2.0518555555555554E-2</v>
      </c>
      <c r="Q78" s="7">
        <v>4.6283919501855095</v>
      </c>
      <c r="R78" s="8">
        <f t="shared" si="5"/>
        <v>45308.936703729451</v>
      </c>
      <c r="S78" s="2">
        <v>3.5823324924233986</v>
      </c>
      <c r="T78" s="8">
        <f t="shared" si="6"/>
        <v>35068.697270640521</v>
      </c>
      <c r="U78" s="8">
        <f t="shared" si="7"/>
        <v>464.52299359609134</v>
      </c>
    </row>
    <row r="79" spans="15:21" x14ac:dyDescent="0.25">
      <c r="O79">
        <v>75</v>
      </c>
      <c r="P79" s="7">
        <f t="shared" si="4"/>
        <v>2.0795833333333333E-2</v>
      </c>
      <c r="Q79" s="7">
        <v>4.6262556848342102</v>
      </c>
      <c r="R79" s="8">
        <f t="shared" si="5"/>
        <v>45288.024060066993</v>
      </c>
      <c r="S79" s="2">
        <v>3.5802611835381275</v>
      </c>
      <c r="T79" s="8">
        <f t="shared" si="6"/>
        <v>35048.420508389892</v>
      </c>
      <c r="U79" s="8">
        <f t="shared" si="7"/>
        <v>473.56865408815213</v>
      </c>
    </row>
    <row r="80" spans="15:21" x14ac:dyDescent="0.25">
      <c r="O80">
        <v>76</v>
      </c>
      <c r="P80" s="7">
        <f t="shared" si="4"/>
        <v>2.1073111111111112E-2</v>
      </c>
      <c r="Q80" s="7">
        <v>4.6240852533279666</v>
      </c>
      <c r="R80" s="8">
        <f t="shared" si="5"/>
        <v>45266.776952044471</v>
      </c>
      <c r="S80" s="2">
        <v>3.5781815726152137</v>
      </c>
      <c r="T80" s="8">
        <f t="shared" si="6"/>
        <v>35028.062474608661</v>
      </c>
      <c r="U80" s="8">
        <f t="shared" si="7"/>
        <v>482.68813651996663</v>
      </c>
    </row>
    <row r="81" spans="15:21" x14ac:dyDescent="0.25">
      <c r="O81">
        <v>77</v>
      </c>
      <c r="P81" s="7">
        <f t="shared" si="4"/>
        <v>2.1350388888888891E-2</v>
      </c>
      <c r="Q81" s="7">
        <v>4.6218805695741461</v>
      </c>
      <c r="R81" s="8">
        <f t="shared" si="5"/>
        <v>45245.194536871189</v>
      </c>
      <c r="S81" s="2">
        <v>3.5760937362763721</v>
      </c>
      <c r="T81" s="8">
        <f t="shared" si="6"/>
        <v>35007.623919373393</v>
      </c>
      <c r="U81" s="8">
        <f t="shared" si="7"/>
        <v>491.88144089153468</v>
      </c>
    </row>
    <row r="82" spans="15:21" x14ac:dyDescent="0.25">
      <c r="O82">
        <v>78</v>
      </c>
      <c r="P82" s="7">
        <f t="shared" si="4"/>
        <v>2.1627666666666667E-2</v>
      </c>
      <c r="Q82" s="7">
        <v>4.6196415483928934</v>
      </c>
      <c r="R82" s="8">
        <f t="shared" si="5"/>
        <v>45223.275980691949</v>
      </c>
      <c r="S82" s="2">
        <v>3.5739977494482167</v>
      </c>
      <c r="T82" s="8">
        <f t="shared" si="6"/>
        <v>34987.105576166752</v>
      </c>
      <c r="U82" s="8">
        <f t="shared" si="7"/>
        <v>501.14856720285638</v>
      </c>
    </row>
    <row r="83" spans="15:21" x14ac:dyDescent="0.25">
      <c r="O83">
        <v>79</v>
      </c>
      <c r="P83" s="7">
        <f t="shared" si="4"/>
        <v>2.1904944444444446E-2</v>
      </c>
      <c r="Q83" s="7">
        <v>4.6173681054957871</v>
      </c>
      <c r="R83" s="8">
        <f t="shared" si="5"/>
        <v>45201.020458378116</v>
      </c>
      <c r="S83" s="2">
        <v>3.5718936854210579</v>
      </c>
      <c r="T83" s="8">
        <f t="shared" si="6"/>
        <v>34966.50816245305</v>
      </c>
      <c r="U83" s="8">
        <f t="shared" si="7"/>
        <v>510.48951545393186</v>
      </c>
    </row>
    <row r="84" spans="15:21" x14ac:dyDescent="0.25">
      <c r="O84">
        <v>80</v>
      </c>
      <c r="P84" s="7">
        <f t="shared" si="4"/>
        <v>2.2182222222222225E-2</v>
      </c>
      <c r="Q84" s="7">
        <v>4.6150601574652521</v>
      </c>
      <c r="R84" s="8">
        <f t="shared" si="5"/>
        <v>45178.427153326062</v>
      </c>
      <c r="S84" s="2">
        <v>3.5697816159049403</v>
      </c>
      <c r="T84" s="8">
        <f t="shared" si="6"/>
        <v>34945.832380226828</v>
      </c>
      <c r="U84" s="8">
        <f t="shared" si="7"/>
        <v>519.90428564476099</v>
      </c>
    </row>
    <row r="85" spans="15:21" x14ac:dyDescent="0.25">
      <c r="O85">
        <v>81</v>
      </c>
      <c r="P85" s="7">
        <f t="shared" si="4"/>
        <v>2.2459500000000004E-2</v>
      </c>
      <c r="Q85" s="7">
        <v>4.6127176217347117</v>
      </c>
      <c r="R85" s="8">
        <f t="shared" si="5"/>
        <v>45155.495257262883</v>
      </c>
      <c r="S85" s="2">
        <v>3.5676616110830817</v>
      </c>
      <c r="T85" s="8">
        <f t="shared" si="6"/>
        <v>34925.078916535982</v>
      </c>
      <c r="U85" s="8">
        <f t="shared" si="7"/>
        <v>529.39287777534378</v>
      </c>
    </row>
    <row r="86" spans="15:21" x14ac:dyDescent="0.25">
      <c r="O86">
        <v>82</v>
      </c>
      <c r="P86" s="7">
        <f t="shared" si="4"/>
        <v>2.2736777777777776E-2</v>
      </c>
      <c r="Q86" s="7">
        <v>4.6103404165694286</v>
      </c>
      <c r="R86" s="8">
        <f t="shared" si="5"/>
        <v>45132.223970058854</v>
      </c>
      <c r="S86" s="2">
        <v>3.5655337396628672</v>
      </c>
      <c r="T86" s="8">
        <f t="shared" si="6"/>
        <v>34904.24844398097</v>
      </c>
      <c r="U86" s="8">
        <f t="shared" si="7"/>
        <v>538.95529184567999</v>
      </c>
    </row>
    <row r="87" spans="15:21" x14ac:dyDescent="0.25">
      <c r="O87">
        <v>83</v>
      </c>
      <c r="P87" s="7">
        <f t="shared" si="4"/>
        <v>2.3014055555555555E-2</v>
      </c>
      <c r="Q87" s="7">
        <v>4.6079284610480045</v>
      </c>
      <c r="R87" s="8">
        <f t="shared" si="5"/>
        <v>45108.612499546289</v>
      </c>
      <c r="S87" s="2">
        <v>3.5633980689245406</v>
      </c>
      <c r="T87" s="8">
        <f t="shared" si="6"/>
        <v>34883.341621191474</v>
      </c>
      <c r="U87" s="8">
        <f t="shared" si="7"/>
        <v>548.59152785576998</v>
      </c>
    </row>
    <row r="88" spans="15:21" x14ac:dyDescent="0.25">
      <c r="O88">
        <v>84</v>
      </c>
      <c r="P88" s="7">
        <f t="shared" si="4"/>
        <v>2.3291333333333334E-2</v>
      </c>
      <c r="Q88" s="7">
        <v>4.6054816750445147</v>
      </c>
      <c r="R88" s="8">
        <f t="shared" si="5"/>
        <v>45084.660061344664</v>
      </c>
      <c r="S88" s="2">
        <v>3.5612546647677141</v>
      </c>
      <c r="T88" s="8">
        <f t="shared" si="6"/>
        <v>34862.359093281695</v>
      </c>
      <c r="U88" s="8">
        <f t="shared" si="7"/>
        <v>558.30158580561385</v>
      </c>
    </row>
    <row r="89" spans="15:21" x14ac:dyDescent="0.25">
      <c r="O89">
        <v>85</v>
      </c>
      <c r="P89" s="7">
        <f t="shared" si="4"/>
        <v>2.3568611111111113E-2</v>
      </c>
      <c r="Q89" s="7">
        <v>4.6029999792112442</v>
      </c>
      <c r="R89" s="8">
        <f t="shared" si="5"/>
        <v>45060.365878691657</v>
      </c>
      <c r="S89" s="2">
        <v>3.5591035917558336</v>
      </c>
      <c r="T89" s="8">
        <f t="shared" si="6"/>
        <v>34841.301492285631</v>
      </c>
      <c r="U89" s="8">
        <f t="shared" si="7"/>
        <v>568.08546569521127</v>
      </c>
    </row>
    <row r="90" spans="15:21" x14ac:dyDescent="0.25">
      <c r="O90">
        <v>86</v>
      </c>
      <c r="P90" s="7">
        <f t="shared" si="4"/>
        <v>2.3845888888888889E-2</v>
      </c>
      <c r="Q90" s="7">
        <v>4.6004832949619949</v>
      </c>
      <c r="R90" s="8">
        <f t="shared" si="5"/>
        <v>45035.72918227964</v>
      </c>
      <c r="S90" s="2">
        <v>3.556944913158699</v>
      </c>
      <c r="T90" s="8">
        <f t="shared" si="6"/>
        <v>34820.169437573335</v>
      </c>
      <c r="U90" s="8">
        <f t="shared" si="7"/>
        <v>577.94316752456223</v>
      </c>
    </row>
    <row r="91" spans="15:21" x14ac:dyDescent="0.25">
      <c r="O91">
        <v>87</v>
      </c>
      <c r="P91" s="7">
        <f t="shared" si="4"/>
        <v>2.4123166666666668E-2</v>
      </c>
      <c r="Q91" s="7">
        <v>4.5979315444559505</v>
      </c>
      <c r="R91" s="8">
        <f t="shared" si="5"/>
        <v>45010.749210097849</v>
      </c>
      <c r="S91" s="2">
        <v>3.5547786909931545</v>
      </c>
      <c r="T91" s="8">
        <f t="shared" si="6"/>
        <v>34798.963536249248</v>
      </c>
      <c r="U91" s="8">
        <f t="shared" si="7"/>
        <v>587.87469129366696</v>
      </c>
    </row>
    <row r="92" spans="15:21" x14ac:dyDescent="0.25">
      <c r="O92">
        <v>88</v>
      </c>
      <c r="P92" s="7">
        <f t="shared" si="4"/>
        <v>2.4400444444444447E-2</v>
      </c>
      <c r="Q92" s="7">
        <v>4.5953446505820539</v>
      </c>
      <c r="R92" s="8">
        <f t="shared" si="5"/>
        <v>44985.425207279339</v>
      </c>
      <c r="S92" s="2">
        <v>3.5526049860620428</v>
      </c>
      <c r="T92" s="8">
        <f t="shared" si="6"/>
        <v>34777.684383533495</v>
      </c>
      <c r="U92" s="8">
        <f t="shared" si="7"/>
        <v>597.88003700252534</v>
      </c>
    </row>
    <row r="93" spans="15:21" x14ac:dyDescent="0.25">
      <c r="O93">
        <v>89</v>
      </c>
      <c r="P93" s="7">
        <f t="shared" si="4"/>
        <v>2.4677722222222226E-2</v>
      </c>
      <c r="Q93" s="7">
        <v>4.5927225369438993</v>
      </c>
      <c r="R93" s="8">
        <f t="shared" si="5"/>
        <v>44959.756425953172</v>
      </c>
      <c r="S93" s="2">
        <v>3.5504238579915217</v>
      </c>
      <c r="T93" s="8">
        <f t="shared" si="6"/>
        <v>34756.332563127275</v>
      </c>
      <c r="U93" s="8">
        <f t="shared" si="7"/>
        <v>607.9592046511375</v>
      </c>
    </row>
    <row r="94" spans="15:21" x14ac:dyDescent="0.25">
      <c r="O94">
        <v>90</v>
      </c>
      <c r="P94" s="7">
        <f t="shared" si="4"/>
        <v>2.4955000000000001E-2</v>
      </c>
      <c r="Q94" s="7">
        <v>4.5900651278450963</v>
      </c>
      <c r="R94" s="8">
        <f t="shared" si="5"/>
        <v>44933.742125101067</v>
      </c>
      <c r="S94" s="2">
        <v>3.5482353652668244</v>
      </c>
      <c r="T94" s="8">
        <f t="shared" si="6"/>
        <v>34734.908647562843</v>
      </c>
      <c r="U94" s="8">
        <f t="shared" si="7"/>
        <v>618.11219423950308</v>
      </c>
    </row>
    <row r="95" spans="15:21" x14ac:dyDescent="0.25">
      <c r="O95">
        <v>91</v>
      </c>
      <c r="P95" s="7">
        <f t="shared" si="4"/>
        <v>2.5232277777777781E-2</v>
      </c>
      <c r="Q95" s="7">
        <v>4.5873723482750979</v>
      </c>
      <c r="R95" s="8">
        <f t="shared" si="5"/>
        <v>44907.381570418729</v>
      </c>
      <c r="S95" s="2">
        <v>3.546039565266546</v>
      </c>
      <c r="T95" s="8">
        <f t="shared" si="6"/>
        <v>34713.413198539194</v>
      </c>
      <c r="U95" s="8">
        <f t="shared" si="7"/>
        <v>628.33900576762244</v>
      </c>
    </row>
    <row r="96" spans="15:21" x14ac:dyDescent="0.25">
      <c r="O96">
        <v>92</v>
      </c>
      <c r="P96" s="7">
        <f t="shared" si="4"/>
        <v>2.5509555555555556E-2</v>
      </c>
      <c r="Q96" s="7">
        <v>4.5846441238954663</v>
      </c>
      <c r="R96" s="8">
        <f t="shared" si="5"/>
        <v>44880.674034181364</v>
      </c>
      <c r="S96" s="2">
        <v>3.5438365142955366</v>
      </c>
      <c r="T96" s="8">
        <f t="shared" si="6"/>
        <v>34691.846767244082</v>
      </c>
      <c r="U96" s="8">
        <f t="shared" si="7"/>
        <v>638.63963923549534</v>
      </c>
    </row>
    <row r="97" spans="15:23" x14ac:dyDescent="0.25">
      <c r="O97">
        <v>93</v>
      </c>
      <c r="P97" s="7">
        <f t="shared" si="4"/>
        <v>2.5786833333333332E-2</v>
      </c>
      <c r="Q97" s="7">
        <v>4.581880381026564</v>
      </c>
      <c r="R97" s="8">
        <f t="shared" si="5"/>
        <v>44853.618795113405</v>
      </c>
      <c r="S97" s="2">
        <v>3.5416262676164671</v>
      </c>
      <c r="T97" s="8">
        <f t="shared" si="6"/>
        <v>34670.20989466297</v>
      </c>
      <c r="U97" s="8">
        <f t="shared" si="7"/>
        <v>649.01409464312201</v>
      </c>
    </row>
    <row r="98" spans="15:23" x14ac:dyDescent="0.25">
      <c r="O98">
        <v>94</v>
      </c>
      <c r="P98" s="7">
        <f t="shared" si="4"/>
        <v>2.6064111111111111E-2</v>
      </c>
      <c r="Q98" s="7">
        <v>4.5790810466346503</v>
      </c>
      <c r="R98" s="8">
        <f t="shared" si="5"/>
        <v>44826.215138262196</v>
      </c>
      <c r="S98" s="2">
        <v>3.5394088794801384</v>
      </c>
      <c r="T98" s="8">
        <f t="shared" si="6"/>
        <v>34648.503111875805</v>
      </c>
      <c r="U98" s="8">
        <f t="shared" si="7"/>
        <v>659.46237199050233</v>
      </c>
      <c r="W98" s="8"/>
    </row>
    <row r="99" spans="15:23" x14ac:dyDescent="0.25">
      <c r="O99">
        <v>95</v>
      </c>
      <c r="P99" s="7">
        <f t="shared" si="4"/>
        <v>2.634138888888889E-2</v>
      </c>
      <c r="Q99" s="7">
        <v>4.5762460483193586</v>
      </c>
      <c r="R99" s="8">
        <f t="shared" si="5"/>
        <v>44798.462354875395</v>
      </c>
      <c r="S99" s="2">
        <v>3.5371844031545905</v>
      </c>
      <c r="T99" s="8">
        <f t="shared" si="6"/>
        <v>34626.726940341949</v>
      </c>
      <c r="U99" s="8">
        <f t="shared" si="7"/>
        <v>669.98447127763643</v>
      </c>
    </row>
    <row r="100" spans="15:23" x14ac:dyDescent="0.25">
      <c r="O100">
        <v>96</v>
      </c>
      <c r="P100" s="7">
        <f t="shared" si="4"/>
        <v>2.6618666666666669E-2</v>
      </c>
      <c r="Q100" s="7">
        <v>4.5733753143015559</v>
      </c>
      <c r="R100" s="8">
        <f t="shared" si="5"/>
        <v>44770.359742282126</v>
      </c>
      <c r="S100" s="2">
        <v>3.5349528909530861</v>
      </c>
      <c r="T100" s="8">
        <f t="shared" si="6"/>
        <v>34604.881892174082</v>
      </c>
      <c r="U100" s="8">
        <f t="shared" si="7"/>
        <v>680.58039250452396</v>
      </c>
    </row>
    <row r="101" spans="15:23" x14ac:dyDescent="0.25">
      <c r="O101">
        <v>97</v>
      </c>
      <c r="P101" s="7">
        <f t="shared" si="4"/>
        <v>2.6895944444444445E-2</v>
      </c>
      <c r="Q101" s="7">
        <v>4.5704687734115561</v>
      </c>
      <c r="R101" s="8">
        <f t="shared" si="5"/>
        <v>44741.906603777614</v>
      </c>
      <c r="S101" s="2">
        <v>3.5327143942610024</v>
      </c>
      <c r="T101" s="8">
        <f t="shared" si="6"/>
        <v>34582.968470401524</v>
      </c>
      <c r="U101" s="8">
        <f t="shared" si="7"/>
        <v>691.25013567116525</v>
      </c>
    </row>
    <row r="102" spans="15:23" x14ac:dyDescent="0.25">
      <c r="O102">
        <v>98</v>
      </c>
      <c r="P102" s="7">
        <f t="shared" si="4"/>
        <v>2.7173222222222224E-2</v>
      </c>
      <c r="Q102" s="7">
        <v>4.5675263550776766</v>
      </c>
      <c r="R102" s="8">
        <f t="shared" si="5"/>
        <v>44713.102248511132</v>
      </c>
      <c r="S102" s="2">
        <v>3.5304689635617046</v>
      </c>
      <c r="T102" s="8">
        <f t="shared" si="6"/>
        <v>34560.987169223474</v>
      </c>
      <c r="U102" s="8">
        <f t="shared" si="7"/>
        <v>701.99370077756021</v>
      </c>
    </row>
    <row r="103" spans="15:23" x14ac:dyDescent="0.25">
      <c r="O103">
        <v>99</v>
      </c>
      <c r="P103" s="7">
        <f t="shared" si="4"/>
        <v>2.7450500000000003E-2</v>
      </c>
      <c r="Q103" s="7">
        <v>4.5645479893151206</v>
      </c>
      <c r="R103" s="8">
        <f t="shared" si="5"/>
        <v>44683.945991377208</v>
      </c>
      <c r="S103" s="2">
        <v>3.5282166484614357</v>
      </c>
      <c r="T103" s="8">
        <f t="shared" si="6"/>
        <v>34538.938474252674</v>
      </c>
      <c r="U103" s="8">
        <f t="shared" si="7"/>
        <v>712.81108782370893</v>
      </c>
    </row>
    <row r="104" spans="15:23" x14ac:dyDescent="0.25">
      <c r="O104">
        <v>100</v>
      </c>
      <c r="P104" s="7">
        <f t="shared" si="4"/>
        <v>2.7727777777777782E-2</v>
      </c>
      <c r="Q104" s="7">
        <v>4.561533606715189</v>
      </c>
      <c r="R104" s="8">
        <f t="shared" si="5"/>
        <v>44654.437152909959</v>
      </c>
      <c r="S104" s="2">
        <v>3.525957497713275</v>
      </c>
      <c r="T104" s="8">
        <f t="shared" si="6"/>
        <v>34516.822862749956</v>
      </c>
      <c r="U104" s="8">
        <f t="shared" si="7"/>
        <v>723.7022968096112</v>
      </c>
    </row>
    <row r="105" spans="15:23" x14ac:dyDescent="0.25">
      <c r="O105">
        <v>101</v>
      </c>
      <c r="P105" s="7">
        <f t="shared" si="4"/>
        <v>2.8005055555555557E-2</v>
      </c>
      <c r="Q105" s="7">
        <v>4.5584831384347853</v>
      </c>
      <c r="R105" s="8">
        <f t="shared" si="5"/>
        <v>44624.575059180403</v>
      </c>
      <c r="S105" s="2">
        <v>3.5236915592402118</v>
      </c>
      <c r="T105" s="8">
        <f t="shared" si="6"/>
        <v>34494.640803850118</v>
      </c>
      <c r="U105" s="8">
        <f t="shared" si="7"/>
        <v>734.66732773526701</v>
      </c>
    </row>
    <row r="106" spans="15:23" x14ac:dyDescent="0.25">
      <c r="O106">
        <v>102</v>
      </c>
      <c r="P106" s="7">
        <f t="shared" si="4"/>
        <v>2.8282333333333333E-2</v>
      </c>
      <c r="Q106" s="7">
        <v>4.5553965161862164</v>
      </c>
      <c r="R106" s="8">
        <f t="shared" si="5"/>
        <v>44594.359041696604</v>
      </c>
      <c r="S106" s="2">
        <v>3.5214188801573703</v>
      </c>
      <c r="T106" s="8">
        <f t="shared" si="6"/>
        <v>34472.392758779468</v>
      </c>
      <c r="U106" s="8">
        <f t="shared" si="7"/>
        <v>745.70618060067659</v>
      </c>
    </row>
    <row r="107" spans="15:23" x14ac:dyDescent="0.25">
      <c r="O107">
        <v>103</v>
      </c>
      <c r="P107" s="7">
        <f t="shared" si="4"/>
        <v>2.8559611111111112E-2</v>
      </c>
      <c r="Q107" s="7">
        <v>4.552273672227285</v>
      </c>
      <c r="R107" s="8">
        <f t="shared" si="5"/>
        <v>44563.788437306626</v>
      </c>
      <c r="S107" s="2">
        <v>3.5191395067934241</v>
      </c>
      <c r="T107" s="8">
        <f t="shared" si="6"/>
        <v>34450.079181065492</v>
      </c>
      <c r="U107" s="8">
        <f t="shared" si="7"/>
        <v>756.81885540583994</v>
      </c>
    </row>
    <row r="108" spans="15:23" x14ac:dyDescent="0.25">
      <c r="O108">
        <v>104</v>
      </c>
      <c r="P108" s="7">
        <f t="shared" si="4"/>
        <v>2.8836888888888891E-2</v>
      </c>
      <c r="Q108" s="7">
        <v>4.5491145393516419</v>
      </c>
      <c r="R108" s="8">
        <f t="shared" si="5"/>
        <v>44532.862588104195</v>
      </c>
      <c r="S108" s="2">
        <v>3.5168534847112491</v>
      </c>
      <c r="T108" s="8">
        <f t="shared" si="6"/>
        <v>34427.700516739009</v>
      </c>
      <c r="U108" s="8">
        <f t="shared" si="7"/>
        <v>768.00535215075683</v>
      </c>
    </row>
    <row r="109" spans="15:23" x14ac:dyDescent="0.25">
      <c r="O109">
        <v>105</v>
      </c>
      <c r="P109" s="7">
        <f t="shared" si="4"/>
        <v>2.9114166666666667E-2</v>
      </c>
      <c r="Q109" s="7">
        <v>4.545919050879407</v>
      </c>
      <c r="R109" s="8">
        <f t="shared" si="5"/>
        <v>44501.580841336792</v>
      </c>
      <c r="S109" s="2">
        <v>3.5145608587278292</v>
      </c>
      <c r="T109" s="8">
        <f t="shared" si="6"/>
        <v>34405.257204529044</v>
      </c>
      <c r="U109" s="8">
        <f t="shared" si="7"/>
        <v>779.26567083542739</v>
      </c>
    </row>
    <row r="110" spans="15:23" x14ac:dyDescent="0.25">
      <c r="O110">
        <v>106</v>
      </c>
      <c r="P110" s="7">
        <f t="shared" si="4"/>
        <v>2.9391444444444446E-2</v>
      </c>
      <c r="Q110" s="7">
        <v>4.5426871406480451</v>
      </c>
      <c r="R110" s="8">
        <f t="shared" si="5"/>
        <v>44469.94254931638</v>
      </c>
      <c r="S110" s="2">
        <v>3.5122616729334681</v>
      </c>
      <c r="T110" s="8">
        <f t="shared" si="6"/>
        <v>34382.749676050902</v>
      </c>
      <c r="U110" s="8">
        <f t="shared" si="7"/>
        <v>790.59981145985171</v>
      </c>
    </row>
    <row r="111" spans="15:23" x14ac:dyDescent="0.25">
      <c r="O111">
        <v>107</v>
      </c>
      <c r="P111" s="7">
        <f t="shared" si="4"/>
        <v>2.9668722222222225E-2</v>
      </c>
      <c r="Q111" s="7">
        <v>4.5394187430034751</v>
      </c>
      <c r="R111" s="8">
        <f t="shared" si="5"/>
        <v>44437.947069332338</v>
      </c>
      <c r="S111" s="2">
        <v>3.5099559707103265</v>
      </c>
      <c r="T111" s="8">
        <f t="shared" si="6"/>
        <v>34360.178355987613</v>
      </c>
      <c r="U111" s="8">
        <f t="shared" si="7"/>
        <v>802.00777402402957</v>
      </c>
    </row>
    <row r="112" spans="15:23" x14ac:dyDescent="0.25">
      <c r="O112">
        <v>108</v>
      </c>
      <c r="P112" s="7">
        <f t="shared" si="4"/>
        <v>2.9946E-2</v>
      </c>
      <c r="Q112" s="7">
        <v>4.5361137927914266</v>
      </c>
      <c r="R112" s="8">
        <f t="shared" si="5"/>
        <v>44405.593763566896</v>
      </c>
      <c r="S112" s="2">
        <v>3.5076437947503152</v>
      </c>
      <c r="T112" s="8">
        <f t="shared" si="6"/>
        <v>34337.543662265132</v>
      </c>
      <c r="U112" s="8">
        <f t="shared" si="7"/>
        <v>813.48955852796109</v>
      </c>
    </row>
    <row r="113" spans="15:21" x14ac:dyDescent="0.25">
      <c r="O113">
        <v>109</v>
      </c>
      <c r="P113" s="7">
        <f t="shared" si="4"/>
        <v>3.0223277777777779E-2</v>
      </c>
      <c r="Q113" s="7">
        <v>4.5327722253490128</v>
      </c>
      <c r="R113" s="8">
        <f t="shared" si="5"/>
        <v>44372.881999012578</v>
      </c>
      <c r="S113" s="2">
        <v>3.5053251870723798</v>
      </c>
      <c r="T113" s="8">
        <f t="shared" si="6"/>
        <v>34314.846006221516</v>
      </c>
      <c r="U113" s="8">
        <f t="shared" si="7"/>
        <v>825.04516497164627</v>
      </c>
    </row>
    <row r="114" spans="15:21" x14ac:dyDescent="0.25">
      <c r="O114">
        <v>110</v>
      </c>
      <c r="P114" s="7">
        <f t="shared" si="4"/>
        <v>3.0500555555555555E-2</v>
      </c>
      <c r="Q114" s="7">
        <v>4.5293939764965261</v>
      </c>
      <c r="R114" s="8">
        <f t="shared" si="5"/>
        <v>44339.811147391927</v>
      </c>
      <c r="S114" s="2">
        <v>3.5030001890391906</v>
      </c>
      <c r="T114" s="8">
        <f t="shared" si="6"/>
        <v>34292.085792770311</v>
      </c>
      <c r="U114" s="8">
        <f t="shared" si="7"/>
        <v>836.67459335508511</v>
      </c>
    </row>
    <row r="115" spans="15:21" x14ac:dyDescent="0.25">
      <c r="O115">
        <v>111</v>
      </c>
      <c r="P115" s="7">
        <f t="shared" si="4"/>
        <v>3.0777833333333338E-2</v>
      </c>
      <c r="Q115" s="7">
        <v>4.5259789825294456</v>
      </c>
      <c r="R115" s="8">
        <f t="shared" si="5"/>
        <v>44306.380585079278</v>
      </c>
      <c r="S115" s="2">
        <v>3.5006688413732783</v>
      </c>
      <c r="T115" s="8">
        <f t="shared" si="6"/>
        <v>34269.26342055852</v>
      </c>
      <c r="U115" s="8">
        <f t="shared" si="7"/>
        <v>848.37784367827794</v>
      </c>
    </row>
    <row r="116" spans="15:21" x14ac:dyDescent="0.25">
      <c r="O116">
        <v>112</v>
      </c>
      <c r="P116" s="7">
        <f t="shared" si="4"/>
        <v>3.105511111111111E-2</v>
      </c>
      <c r="Q116" s="7">
        <v>4.5225271802106448</v>
      </c>
      <c r="R116" s="8">
        <f t="shared" si="5"/>
        <v>44272.589693024405</v>
      </c>
      <c r="S116" s="2">
        <v>3.4983311841726223</v>
      </c>
      <c r="T116" s="8">
        <f t="shared" si="6"/>
        <v>34246.379282119189</v>
      </c>
      <c r="U116" s="8">
        <f t="shared" si="7"/>
        <v>860.15491594122386</v>
      </c>
    </row>
    <row r="117" spans="15:21" x14ac:dyDescent="0.25">
      <c r="O117">
        <v>113</v>
      </c>
      <c r="P117" s="7">
        <f t="shared" si="4"/>
        <v>3.1332388888888896E-2</v>
      </c>
      <c r="Q117" s="7">
        <v>4.5190385067627945</v>
      </c>
      <c r="R117" s="8">
        <f t="shared" si="5"/>
        <v>44238.437856678247</v>
      </c>
      <c r="S117" s="2">
        <v>3.4959872569257318</v>
      </c>
      <c r="T117" s="8">
        <f t="shared" si="6"/>
        <v>34223.43376401905</v>
      </c>
      <c r="U117" s="8">
        <f t="shared" si="7"/>
        <v>872.00581014392401</v>
      </c>
    </row>
    <row r="118" spans="15:21" x14ac:dyDescent="0.25">
      <c r="O118">
        <v>114</v>
      </c>
      <c r="P118" s="7">
        <f t="shared" si="4"/>
        <v>3.1609666666666668E-2</v>
      </c>
      <c r="Q118" s="7">
        <v>4.5155128998609673</v>
      </c>
      <c r="R118" s="8">
        <f t="shared" si="5"/>
        <v>44203.924465920427</v>
      </c>
      <c r="S118" s="2">
        <v>3.4936370985262268</v>
      </c>
      <c r="T118" s="8">
        <f t="shared" si="6"/>
        <v>34200.427247001266</v>
      </c>
      <c r="U118" s="8">
        <f t="shared" si="7"/>
        <v>883.93052628637724</v>
      </c>
    </row>
    <row r="119" spans="15:21" x14ac:dyDescent="0.25">
      <c r="O119">
        <v>115</v>
      </c>
      <c r="P119" s="7">
        <f t="shared" si="4"/>
        <v>3.1886944444444447E-2</v>
      </c>
      <c r="Q119" s="7">
        <v>4.5119502976254067</v>
      </c>
      <c r="R119" s="8">
        <f t="shared" si="5"/>
        <v>44169.048914988503</v>
      </c>
      <c r="S119" s="2">
        <v>3.491280747286948</v>
      </c>
      <c r="T119" s="8">
        <f t="shared" si="6"/>
        <v>34177.360106123546</v>
      </c>
      <c r="U119" s="8">
        <f t="shared" si="7"/>
        <v>895.9290643685847</v>
      </c>
    </row>
    <row r="120" spans="15:21" x14ac:dyDescent="0.25">
      <c r="O120">
        <v>116</v>
      </c>
      <c r="P120" s="7">
        <f t="shared" si="4"/>
        <v>3.2164222222222226E-2</v>
      </c>
      <c r="Q120" s="7">
        <v>4.5083506386144885</v>
      </c>
      <c r="R120" s="8">
        <f t="shared" si="5"/>
        <v>44133.810602409081</v>
      </c>
      <c r="S120" s="2">
        <v>3.4889182409536081</v>
      </c>
      <c r="T120" s="8">
        <f t="shared" si="6"/>
        <v>34154.232710891782</v>
      </c>
      <c r="U120" s="8">
        <f t="shared" si="7"/>
        <v>908.00142439054548</v>
      </c>
    </row>
    <row r="121" spans="15:21" x14ac:dyDescent="0.25">
      <c r="O121">
        <v>117</v>
      </c>
      <c r="P121" s="7">
        <f t="shared" si="4"/>
        <v>3.2441499999999998E-2</v>
      </c>
      <c r="Q121" s="7">
        <v>4.5047138618178488</v>
      </c>
      <c r="R121" s="8">
        <f t="shared" si="5"/>
        <v>44098.208930930523</v>
      </c>
      <c r="S121" s="2">
        <v>3.4865496167180146</v>
      </c>
      <c r="T121" s="8">
        <f t="shared" si="6"/>
        <v>34131.0454253895</v>
      </c>
      <c r="U121" s="8">
        <f t="shared" si="7"/>
        <v>920.14760635225969</v>
      </c>
    </row>
    <row r="122" spans="15:21" x14ac:dyDescent="0.25">
      <c r="O122">
        <v>118</v>
      </c>
      <c r="P122" s="7">
        <f t="shared" si="4"/>
        <v>3.2718777777777777E-2</v>
      </c>
      <c r="Q122" s="7">
        <v>4.5010399066496776</v>
      </c>
      <c r="R122" s="8">
        <f t="shared" si="5"/>
        <v>44062.243307457269</v>
      </c>
      <c r="S122" s="2">
        <v>3.4841749112308649</v>
      </c>
      <c r="T122" s="8">
        <f t="shared" si="6"/>
        <v>34107.7986084031</v>
      </c>
      <c r="U122" s="8">
        <f t="shared" si="7"/>
        <v>932.367610253728</v>
      </c>
    </row>
    <row r="123" spans="15:21" x14ac:dyDescent="0.25">
      <c r="O123">
        <v>119</v>
      </c>
      <c r="P123" s="7">
        <f t="shared" si="4"/>
        <v>3.2996055555555556E-2</v>
      </c>
      <c r="Q123" s="7">
        <v>4.4973287129421724</v>
      </c>
      <c r="R123" s="8">
        <f t="shared" si="5"/>
        <v>44025.91314298581</v>
      </c>
      <c r="S123" s="2">
        <v>3.4817941606141476</v>
      </c>
      <c r="T123" s="8">
        <f t="shared" si="6"/>
        <v>34084.492613543291</v>
      </c>
      <c r="U123" s="8">
        <f t="shared" si="7"/>
        <v>944.66143609494986</v>
      </c>
    </row>
    <row r="124" spans="15:21" x14ac:dyDescent="0.25">
      <c r="O124">
        <v>120</v>
      </c>
      <c r="P124" s="7">
        <f t="shared" si="4"/>
        <v>3.3273333333333335E-2</v>
      </c>
      <c r="Q124" s="7">
        <v>4.4935802209391476</v>
      </c>
      <c r="R124" s="8">
        <f t="shared" si="5"/>
        <v>43989.217852542075</v>
      </c>
      <c r="S124" s="2">
        <v>3.4794074004731508</v>
      </c>
      <c r="T124" s="8">
        <f t="shared" si="6"/>
        <v>34061.127789362596</v>
      </c>
      <c r="U124" s="8">
        <f t="shared" si="7"/>
        <v>957.02908387592538</v>
      </c>
    </row>
    <row r="125" spans="15:21" x14ac:dyDescent="0.25">
      <c r="O125">
        <v>121</v>
      </c>
      <c r="P125" s="7">
        <f t="shared" si="4"/>
        <v>3.3550611111111114E-2</v>
      </c>
      <c r="Q125" s="7">
        <v>4.4897943712897979</v>
      </c>
      <c r="R125" s="8">
        <f t="shared" si="5"/>
        <v>43952.156855120418</v>
      </c>
      <c r="S125" s="2">
        <v>3.4770146659081065</v>
      </c>
      <c r="T125" s="8">
        <f t="shared" si="6"/>
        <v>34037.704479469394</v>
      </c>
      <c r="U125" s="8">
        <f t="shared" si="7"/>
        <v>969.47055359665455</v>
      </c>
    </row>
    <row r="126" spans="15:21" x14ac:dyDescent="0.25">
      <c r="O126">
        <v>122</v>
      </c>
      <c r="P126" s="7">
        <f t="shared" si="4"/>
        <v>3.3827888888888893E-2</v>
      </c>
      <c r="Q126" s="7">
        <v>4.4859711050425979</v>
      </c>
      <c r="R126" s="8">
        <f t="shared" si="5"/>
        <v>43914.729573623888</v>
      </c>
      <c r="S126" s="2">
        <v>3.474615991525472</v>
      </c>
      <c r="T126" s="8">
        <f t="shared" si="6"/>
        <v>34014.223022638304</v>
      </c>
      <c r="U126" s="8">
        <f t="shared" si="7"/>
        <v>981.98584525713738</v>
      </c>
    </row>
    <row r="127" spans="15:21" x14ac:dyDescent="0.25">
      <c r="O127">
        <v>123</v>
      </c>
      <c r="P127" s="7">
        <f t="shared" si="4"/>
        <v>3.4105166666666666E-2</v>
      </c>
      <c r="Q127" s="7">
        <v>4.4821103636393573</v>
      </c>
      <c r="R127" s="8">
        <f t="shared" si="5"/>
        <v>43876.935434806001</v>
      </c>
      <c r="S127" s="2">
        <v>3.4722114114488734</v>
      </c>
      <c r="T127" s="8">
        <f t="shared" si="6"/>
        <v>33990.683752917357</v>
      </c>
      <c r="U127" s="8">
        <f t="shared" si="7"/>
        <v>994.57495885737364</v>
      </c>
    </row>
    <row r="128" spans="15:21" x14ac:dyDescent="0.25">
      <c r="O128">
        <v>124</v>
      </c>
      <c r="P128" s="7">
        <f t="shared" si="4"/>
        <v>3.4382444444444452E-2</v>
      </c>
      <c r="Q128" s="7">
        <v>4.4782120889093964</v>
      </c>
      <c r="R128" s="8">
        <f t="shared" si="5"/>
        <v>43838.773869213779</v>
      </c>
      <c r="S128" s="2">
        <v>3.4698009593297168</v>
      </c>
      <c r="T128" s="8">
        <f t="shared" si="6"/>
        <v>33967.086999731873</v>
      </c>
      <c r="U128" s="8">
        <f t="shared" si="7"/>
        <v>1007.2378943973642</v>
      </c>
    </row>
    <row r="129" spans="15:21" x14ac:dyDescent="0.25">
      <c r="O129">
        <v>125</v>
      </c>
      <c r="P129" s="7">
        <f t="shared" si="4"/>
        <v>3.4659722222222224E-2</v>
      </c>
      <c r="Q129" s="7">
        <v>4.4742762230638666</v>
      </c>
      <c r="R129" s="8">
        <f t="shared" si="5"/>
        <v>43800.24431113209</v>
      </c>
      <c r="S129" s="2">
        <v>3.4673846683574849</v>
      </c>
      <c r="T129" s="8">
        <f t="shared" si="6"/>
        <v>33943.433087985213</v>
      </c>
      <c r="U129" s="8">
        <f t="shared" si="7"/>
        <v>1019.9746518771076</v>
      </c>
    </row>
    <row r="130" spans="15:21" x14ac:dyDescent="0.25">
      <c r="O130">
        <v>126</v>
      </c>
      <c r="P130" s="7">
        <f t="shared" si="4"/>
        <v>3.4936999999999996E-2</v>
      </c>
      <c r="Q130" s="7">
        <v>4.4703027086901947</v>
      </c>
      <c r="R130" s="8">
        <f t="shared" si="5"/>
        <v>43761.346198529318</v>
      </c>
      <c r="S130" s="2">
        <v>3.4649625712697256</v>
      </c>
      <c r="T130" s="8">
        <f t="shared" si="6"/>
        <v>33919.722338156607</v>
      </c>
      <c r="U130" s="8">
        <f t="shared" si="7"/>
        <v>1032.7852312966049</v>
      </c>
    </row>
    <row r="131" spans="15:21" x14ac:dyDescent="0.25">
      <c r="O131">
        <v>127</v>
      </c>
      <c r="P131" s="7">
        <f t="shared" si="4"/>
        <v>3.5214277777777782E-2</v>
      </c>
      <c r="Q131" s="7">
        <v>4.4662914887466503</v>
      </c>
      <c r="R131" s="8">
        <f t="shared" si="5"/>
        <v>43722.078973004151</v>
      </c>
      <c r="S131" s="2">
        <v>3.4625347003617475</v>
      </c>
      <c r="T131" s="8">
        <f t="shared" si="6"/>
        <v>33895.955066396054</v>
      </c>
      <c r="U131" s="8">
        <f t="shared" si="7"/>
        <v>1045.6696326558563</v>
      </c>
    </row>
    <row r="132" spans="15:21" x14ac:dyDescent="0.25">
      <c r="O132">
        <v>128</v>
      </c>
      <c r="P132" s="7">
        <f t="shared" si="4"/>
        <v>3.5491555555555554E-2</v>
      </c>
      <c r="Q132" s="7">
        <v>4.4622425065570352</v>
      </c>
      <c r="R132" s="8">
        <f t="shared" si="5"/>
        <v>43682.442079733599</v>
      </c>
      <c r="S132" s="2">
        <v>3.4601010874960365</v>
      </c>
      <c r="T132" s="8">
        <f t="shared" si="6"/>
        <v>33872.131584616502</v>
      </c>
      <c r="U132" s="8">
        <f t="shared" si="7"/>
        <v>1058.6278559548609</v>
      </c>
    </row>
    <row r="133" spans="15:21" x14ac:dyDescent="0.25">
      <c r="O133">
        <v>129</v>
      </c>
      <c r="P133" s="7">
        <f t="shared" ref="P133:P196" si="8">O133/3600000*998.2</f>
        <v>3.5768833333333333E-2</v>
      </c>
      <c r="Q133" s="7">
        <v>4.458155705805491</v>
      </c>
      <c r="R133" s="8">
        <f t="shared" ref="R133:R196" si="9">Q133*998.2*9.807</f>
        <v>43642.434967422159</v>
      </c>
      <c r="S133" s="2">
        <v>3.4576617641113936</v>
      </c>
      <c r="T133" s="8">
        <f t="shared" ref="T133:T196" si="10">S133*998.2*9.807</f>
        <v>33848.252200583287</v>
      </c>
      <c r="U133" s="8">
        <f t="shared" ref="U133:U196" si="11">1.18146827451406E-12 + 12788.3525641025*P133 + 480092.948717949*P133^2</f>
        <v>1071.6599011936194</v>
      </c>
    </row>
    <row r="134" spans="15:21" x14ac:dyDescent="0.25">
      <c r="O134">
        <v>130</v>
      </c>
      <c r="P134" s="7">
        <f t="shared" si="8"/>
        <v>3.6046111111111112E-2</v>
      </c>
      <c r="Q134" s="7">
        <v>4.4540310305314215</v>
      </c>
      <c r="R134" s="8">
        <f t="shared" si="9"/>
        <v>43602.057088252091</v>
      </c>
      <c r="S134" s="2">
        <v>3.4552167612318154</v>
      </c>
      <c r="T134" s="8">
        <f t="shared" si="10"/>
        <v>33824.317218001095</v>
      </c>
      <c r="U134" s="8">
        <f t="shared" si="11"/>
        <v>1084.7657683721316</v>
      </c>
    </row>
    <row r="135" spans="15:21" x14ac:dyDescent="0.25">
      <c r="O135">
        <v>131</v>
      </c>
      <c r="P135" s="7">
        <f t="shared" si="8"/>
        <v>3.6323388888888891E-2</v>
      </c>
      <c r="Q135" s="7">
        <v>4.4498684251245191</v>
      </c>
      <c r="R135" s="8">
        <f t="shared" si="9"/>
        <v>43561.307897834813</v>
      </c>
      <c r="S135" s="2">
        <v>3.4527661094751187</v>
      </c>
      <c r="T135" s="8">
        <f t="shared" si="10"/>
        <v>33800.326936598372</v>
      </c>
      <c r="U135" s="8">
        <f t="shared" si="11"/>
        <v>1097.9454574903973</v>
      </c>
    </row>
    <row r="136" spans="15:21" x14ac:dyDescent="0.25">
      <c r="O136">
        <v>132</v>
      </c>
      <c r="P136" s="7">
        <f t="shared" si="8"/>
        <v>3.660066666666667E-2</v>
      </c>
      <c r="Q136" s="7">
        <v>4.4456678343199059</v>
      </c>
      <c r="R136" s="8">
        <f t="shared" si="9"/>
        <v>43520.186855163207</v>
      </c>
      <c r="S136" s="2">
        <v>3.4503098390613212</v>
      </c>
      <c r="T136" s="8">
        <f t="shared" si="10"/>
        <v>33776.281652209364</v>
      </c>
      <c r="U136" s="8">
        <f t="shared" si="11"/>
        <v>1111.1989685484168</v>
      </c>
    </row>
    <row r="137" spans="15:21" x14ac:dyDescent="0.25">
      <c r="O137">
        <v>133</v>
      </c>
      <c r="P137" s="7">
        <f t="shared" si="8"/>
        <v>3.6877944444444449E-2</v>
      </c>
      <c r="Q137" s="7">
        <v>4.4414292031933744</v>
      </c>
      <c r="R137" s="8">
        <f t="shared" si="9"/>
        <v>43478.693422565135</v>
      </c>
      <c r="S137" s="2">
        <v>3.4478479798207911</v>
      </c>
      <c r="T137" s="8">
        <f t="shared" si="10"/>
        <v>33752.181656853914</v>
      </c>
      <c r="U137" s="8">
        <f t="shared" si="11"/>
        <v>1124.5263015461901</v>
      </c>
    </row>
    <row r="138" spans="15:21" x14ac:dyDescent="0.25">
      <c r="O138">
        <v>134</v>
      </c>
      <c r="P138" s="7">
        <f t="shared" si="8"/>
        <v>3.7155222222222221E-2</v>
      </c>
      <c r="Q138" s="7">
        <v>4.4371524771567303</v>
      </c>
      <c r="R138" s="8">
        <f t="shared" si="9"/>
        <v>43436.827065657795</v>
      </c>
      <c r="S138" s="2">
        <v>3.4453805612021622</v>
      </c>
      <c r="T138" s="8">
        <f t="shared" si="10"/>
        <v>33728.027238814931</v>
      </c>
      <c r="U138" s="8">
        <f t="shared" si="11"/>
        <v>1137.9274564837165</v>
      </c>
    </row>
    <row r="139" spans="15:21" x14ac:dyDescent="0.25">
      <c r="O139">
        <v>135</v>
      </c>
      <c r="P139" s="7">
        <f t="shared" si="8"/>
        <v>3.74325E-2</v>
      </c>
      <c r="Q139" s="7">
        <v>4.4328376019532323</v>
      </c>
      <c r="R139" s="8">
        <f t="shared" si="9"/>
        <v>43394.587253303114</v>
      </c>
      <c r="S139" s="2">
        <v>3.4429076122800382</v>
      </c>
      <c r="T139" s="8">
        <f t="shared" si="10"/>
        <v>33703.818682713798</v>
      </c>
      <c r="U139" s="8">
        <f t="shared" si="11"/>
        <v>1151.4024333609968</v>
      </c>
    </row>
    <row r="140" spans="15:21" x14ac:dyDescent="0.25">
      <c r="O140">
        <v>136</v>
      </c>
      <c r="P140" s="7">
        <f t="shared" si="8"/>
        <v>3.770977777777778E-2</v>
      </c>
      <c r="Q140" s="7">
        <v>4.4284845236531316</v>
      </c>
      <c r="R140" s="8">
        <f t="shared" si="9"/>
        <v>43351.973457564025</v>
      </c>
      <c r="S140" s="2">
        <v>3.4404291617624798</v>
      </c>
      <c r="T140" s="8">
        <f t="shared" si="10"/>
        <v>33679.556269583714</v>
      </c>
      <c r="U140" s="8">
        <f t="shared" si="11"/>
        <v>1164.951232178031</v>
      </c>
    </row>
    <row r="141" spans="15:21" x14ac:dyDescent="0.25">
      <c r="O141">
        <v>137</v>
      </c>
      <c r="P141" s="7">
        <f t="shared" si="8"/>
        <v>3.7987055555555552E-2</v>
      </c>
      <c r="Q141" s="7">
        <v>4.4240931886492971</v>
      </c>
      <c r="R141" s="8">
        <f t="shared" si="9"/>
        <v>43308.985153661706</v>
      </c>
      <c r="S141" s="2">
        <v>3.4379452379982904</v>
      </c>
      <c r="T141" s="8">
        <f t="shared" si="10"/>
        <v>33655.240276940945</v>
      </c>
      <c r="U141" s="8">
        <f t="shared" si="11"/>
        <v>1178.5738529348184</v>
      </c>
    </row>
    <row r="142" spans="15:21" x14ac:dyDescent="0.25">
      <c r="O142">
        <v>138</v>
      </c>
      <c r="P142" s="7">
        <f t="shared" si="8"/>
        <v>3.8264333333333338E-2</v>
      </c>
      <c r="Q142" s="7">
        <v>4.4196635436529359</v>
      </c>
      <c r="R142" s="8">
        <f t="shared" si="9"/>
        <v>43265.621819933658</v>
      </c>
      <c r="S142" s="2">
        <v>3.4354558689841053</v>
      </c>
      <c r="T142" s="8">
        <f t="shared" si="10"/>
        <v>33630.870978854291</v>
      </c>
      <c r="U142" s="8">
        <f t="shared" si="11"/>
        <v>1192.2702956313601</v>
      </c>
    </row>
    <row r="143" spans="15:21" x14ac:dyDescent="0.25">
      <c r="O143">
        <v>139</v>
      </c>
      <c r="P143" s="7">
        <f t="shared" si="8"/>
        <v>3.854161111111111E-2</v>
      </c>
      <c r="Q143" s="7">
        <v>4.415195535689401</v>
      </c>
      <c r="R143" s="8">
        <f t="shared" si="9"/>
        <v>43221.882937792652</v>
      </c>
      <c r="S143" s="2">
        <v>3.4329610823712882</v>
      </c>
      <c r="T143" s="8">
        <f t="shared" si="10"/>
        <v>33606.448646012555</v>
      </c>
      <c r="U143" s="8">
        <f t="shared" si="11"/>
        <v>1206.0405602676549</v>
      </c>
    </row>
    <row r="144" spans="15:21" x14ac:dyDescent="0.25">
      <c r="O144">
        <v>140</v>
      </c>
      <c r="P144" s="7">
        <f t="shared" si="8"/>
        <v>3.8818888888888896E-2</v>
      </c>
      <c r="Q144" s="7">
        <v>4.4106891120940785</v>
      </c>
      <c r="R144" s="8">
        <f t="shared" si="9"/>
        <v>43177.76799168648</v>
      </c>
      <c r="S144" s="2">
        <v>3.4304609054726467</v>
      </c>
      <c r="T144" s="8">
        <f t="shared" si="10"/>
        <v>33581.973545790301</v>
      </c>
      <c r="U144" s="8">
        <f t="shared" si="11"/>
        <v>1219.8846468437041</v>
      </c>
    </row>
    <row r="145" spans="15:21" x14ac:dyDescent="0.25">
      <c r="O145">
        <v>141</v>
      </c>
      <c r="P145" s="7">
        <f t="shared" si="8"/>
        <v>3.9096166666666668E-2</v>
      </c>
      <c r="Q145" s="7">
        <v>4.4061442205083674</v>
      </c>
      <c r="R145" s="8">
        <f t="shared" si="9"/>
        <v>43133.276469058612</v>
      </c>
      <c r="S145" s="2">
        <v>3.4279553652689669</v>
      </c>
      <c r="T145" s="8">
        <f t="shared" si="10"/>
        <v>33557.445942311817</v>
      </c>
      <c r="U145" s="8">
        <f t="shared" si="11"/>
        <v>1233.802555359506</v>
      </c>
    </row>
    <row r="146" spans="15:21" x14ac:dyDescent="0.25">
      <c r="O146">
        <v>142</v>
      </c>
      <c r="P146" s="7">
        <f t="shared" si="8"/>
        <v>3.9373444444444447E-2</v>
      </c>
      <c r="Q146" s="7">
        <v>4.4015608088757316</v>
      </c>
      <c r="R146" s="8">
        <f t="shared" si="9"/>
        <v>43088.407860309548</v>
      </c>
      <c r="S146" s="2">
        <v>3.4254444884153825</v>
      </c>
      <c r="T146" s="8">
        <f t="shared" si="10"/>
        <v>33532.866096513455</v>
      </c>
      <c r="U146" s="8">
        <f t="shared" si="11"/>
        <v>1247.7942858150623</v>
      </c>
    </row>
    <row r="147" spans="15:21" x14ac:dyDescent="0.25">
      <c r="O147">
        <v>143</v>
      </c>
      <c r="P147" s="7">
        <f t="shared" si="8"/>
        <v>3.9650722222222226E-2</v>
      </c>
      <c r="Q147" s="7">
        <v>4.3969388254378341</v>
      </c>
      <c r="R147" s="8">
        <f t="shared" si="9"/>
        <v>43043.161658758916</v>
      </c>
      <c r="S147" s="2">
        <v>3.422928301247568</v>
      </c>
      <c r="T147" s="8">
        <f t="shared" si="10"/>
        <v>33508.234266204301</v>
      </c>
      <c r="U147" s="8">
        <f t="shared" si="11"/>
        <v>1261.8598382103719</v>
      </c>
    </row>
    <row r="148" spans="15:21" x14ac:dyDescent="0.25">
      <c r="O148">
        <v>144</v>
      </c>
      <c r="P148" s="7">
        <f t="shared" si="8"/>
        <v>3.9928000000000005E-2</v>
      </c>
      <c r="Q148" s="7">
        <v>4.3922782187307456</v>
      </c>
      <c r="R148" s="8">
        <f t="shared" si="9"/>
        <v>42997.537360608461</v>
      </c>
      <c r="S148" s="2">
        <v>3.420406829787781</v>
      </c>
      <c r="T148" s="8">
        <f t="shared" si="10"/>
        <v>33483.550706125257</v>
      </c>
      <c r="U148" s="8">
        <f t="shared" si="11"/>
        <v>1275.9992125454353</v>
      </c>
    </row>
    <row r="149" spans="15:21" x14ac:dyDescent="0.25">
      <c r="O149">
        <v>145</v>
      </c>
      <c r="P149" s="7">
        <f t="shared" si="8"/>
        <v>4.0205277777777777E-2</v>
      </c>
      <c r="Q149" s="7">
        <v>4.3875789375812309</v>
      </c>
      <c r="R149" s="8">
        <f t="shared" si="9"/>
        <v>42951.534464905591</v>
      </c>
      <c r="S149" s="2">
        <v>3.4178800997507435</v>
      </c>
      <c r="T149" s="8">
        <f t="shared" si="10"/>
        <v>33458.815668006682</v>
      </c>
      <c r="U149" s="8">
        <f t="shared" si="11"/>
        <v>1290.2124088202518</v>
      </c>
    </row>
    <row r="150" spans="15:21" x14ac:dyDescent="0.25">
      <c r="O150">
        <v>146</v>
      </c>
      <c r="P150" s="7">
        <f t="shared" si="8"/>
        <v>4.0482555555555556E-2</v>
      </c>
      <c r="Q150" s="7">
        <v>4.382840931103102</v>
      </c>
      <c r="R150" s="8">
        <f t="shared" si="9"/>
        <v>42905.15247350774</v>
      </c>
      <c r="S150" s="2">
        <v>3.4153481365493752</v>
      </c>
      <c r="T150" s="8">
        <f t="shared" si="10"/>
        <v>33434.029400624473</v>
      </c>
      <c r="U150" s="8">
        <f t="shared" si="11"/>
        <v>1304.4994270348225</v>
      </c>
    </row>
    <row r="151" spans="15:21" x14ac:dyDescent="0.25">
      <c r="O151">
        <v>147</v>
      </c>
      <c r="P151" s="7">
        <f t="shared" si="8"/>
        <v>4.0759833333333335E-2</v>
      </c>
      <c r="Q151" s="7">
        <v>4.3780641486936469</v>
      </c>
      <c r="R151" s="8">
        <f t="shared" si="9"/>
        <v>42858.390891047369</v>
      </c>
      <c r="S151" s="2">
        <v>3.4128109653003804</v>
      </c>
      <c r="T151" s="8">
        <f t="shared" si="10"/>
        <v>33409.192149854767</v>
      </c>
      <c r="U151" s="8">
        <f t="shared" si="11"/>
        <v>1318.860267189147</v>
      </c>
    </row>
    <row r="152" spans="15:21" x14ac:dyDescent="0.25">
      <c r="O152">
        <v>148</v>
      </c>
      <c r="P152" s="7">
        <f t="shared" si="8"/>
        <v>4.1037111111111108E-2</v>
      </c>
      <c r="Q152" s="7">
        <v>4.373248540030124</v>
      </c>
      <c r="R152" s="8">
        <f t="shared" si="9"/>
        <v>42811.249224897692</v>
      </c>
      <c r="S152" s="2">
        <v>3.4102686108296929</v>
      </c>
      <c r="T152" s="8">
        <f t="shared" si="10"/>
        <v>33384.304158727267</v>
      </c>
      <c r="U152" s="8">
        <f t="shared" si="11"/>
        <v>1333.2949292832247</v>
      </c>
    </row>
    <row r="153" spans="15:21" x14ac:dyDescent="0.25">
      <c r="O153">
        <v>149</v>
      </c>
      <c r="P153" s="7">
        <f t="shared" si="8"/>
        <v>4.1314388888888894E-2</v>
      </c>
      <c r="Q153" s="7">
        <v>4.3683940550663261</v>
      </c>
      <c r="R153" s="8">
        <f t="shared" si="9"/>
        <v>42763.726985138994</v>
      </c>
      <c r="S153" s="2">
        <v>3.4077210976777899</v>
      </c>
      <c r="T153" s="8">
        <f t="shared" si="10"/>
        <v>33359.365667477221</v>
      </c>
      <c r="U153" s="8">
        <f t="shared" si="11"/>
        <v>1347.8034133170568</v>
      </c>
    </row>
    <row r="154" spans="15:21" x14ac:dyDescent="0.25">
      <c r="O154">
        <v>150</v>
      </c>
      <c r="P154" s="7">
        <f t="shared" si="8"/>
        <v>4.1591666666666666E-2</v>
      </c>
      <c r="Q154" s="7">
        <v>4.3635006440292043</v>
      </c>
      <c r="R154" s="8">
        <f t="shared" si="9"/>
        <v>42715.823684525618</v>
      </c>
      <c r="S154" s="2">
        <v>3.4051684501048665</v>
      </c>
      <c r="T154" s="8">
        <f t="shared" si="10"/>
        <v>33334.376913596105</v>
      </c>
      <c r="U154" s="8">
        <f t="shared" si="11"/>
        <v>1362.3857192906416</v>
      </c>
    </row>
    <row r="155" spans="15:21" x14ac:dyDescent="0.25">
      <c r="O155">
        <v>151</v>
      </c>
      <c r="P155" s="7">
        <f t="shared" si="8"/>
        <v>4.1868944444444452E-2</v>
      </c>
      <c r="Q155" s="7">
        <v>4.3585682574155618</v>
      </c>
      <c r="R155" s="8">
        <f t="shared" si="9"/>
        <v>42667.538838453562</v>
      </c>
      <c r="S155" s="2">
        <v>3.4026106920958874</v>
      </c>
      <c r="T155" s="8">
        <f t="shared" si="10"/>
        <v>33309.338131881079</v>
      </c>
      <c r="U155" s="8">
        <f t="shared" si="11"/>
        <v>1377.041847203981</v>
      </c>
    </row>
    <row r="156" spans="15:21" x14ac:dyDescent="0.25">
      <c r="O156">
        <v>152</v>
      </c>
      <c r="P156" s="7">
        <f t="shared" si="8"/>
        <v>4.2146222222222224E-2</v>
      </c>
      <c r="Q156" s="7">
        <v>4.3535968459888021</v>
      </c>
      <c r="R156" s="8">
        <f t="shared" si="9"/>
        <v>42618.87196492868</v>
      </c>
      <c r="S156" s="2">
        <v>3.4000478473655136</v>
      </c>
      <c r="T156" s="8">
        <f t="shared" si="10"/>
        <v>33284.249554483191</v>
      </c>
      <c r="U156" s="8">
        <f t="shared" si="11"/>
        <v>1391.7717970570734</v>
      </c>
    </row>
    <row r="157" spans="15:21" x14ac:dyDescent="0.25">
      <c r="O157">
        <v>153</v>
      </c>
      <c r="P157" s="7">
        <f t="shared" si="8"/>
        <v>4.2423500000000003E-2</v>
      </c>
      <c r="Q157" s="7">
        <v>4.3485863607757489</v>
      </c>
      <c r="R157" s="8">
        <f t="shared" si="9"/>
        <v>42569.822584535541</v>
      </c>
      <c r="S157" s="2">
        <v>3.3974799393629085</v>
      </c>
      <c r="T157" s="8">
        <f t="shared" si="10"/>
        <v>33259.111410954451</v>
      </c>
      <c r="U157" s="8">
        <f t="shared" si="11"/>
        <v>1406.5755688499198</v>
      </c>
    </row>
    <row r="158" spans="15:21" x14ac:dyDescent="0.25">
      <c r="O158">
        <v>154</v>
      </c>
      <c r="P158" s="7">
        <f t="shared" si="8"/>
        <v>4.2700777777777782E-2</v>
      </c>
      <c r="Q158" s="7">
        <v>4.3435367530635105</v>
      </c>
      <c r="R158" s="8">
        <f t="shared" si="9"/>
        <v>42520.39022040672</v>
      </c>
      <c r="S158" s="2">
        <v>3.3949069912764265</v>
      </c>
      <c r="T158" s="8">
        <f t="shared" si="10"/>
        <v>33233.923928293712</v>
      </c>
      <c r="U158" s="8">
        <f t="shared" si="11"/>
        <v>1421.4531625825198</v>
      </c>
    </row>
    <row r="159" spans="15:21" x14ac:dyDescent="0.25">
      <c r="O159">
        <v>155</v>
      </c>
      <c r="P159" s="7">
        <f t="shared" si="8"/>
        <v>4.2978055555555554E-2</v>
      </c>
      <c r="Q159" s="7">
        <v>4.3384479743964119</v>
      </c>
      <c r="R159" s="8">
        <f t="shared" si="9"/>
        <v>42470.574398192788</v>
      </c>
      <c r="S159" s="2">
        <v>3.3923290260381935</v>
      </c>
      <c r="T159" s="8">
        <f t="shared" si="10"/>
        <v>33208.687330991525</v>
      </c>
      <c r="U159" s="8">
        <f t="shared" si="11"/>
        <v>1436.4045782548728</v>
      </c>
    </row>
    <row r="160" spans="15:21" x14ac:dyDescent="0.25">
      <c r="O160">
        <v>156</v>
      </c>
      <c r="P160" s="7">
        <f t="shared" si="8"/>
        <v>4.3255333333333333E-2</v>
      </c>
      <c r="Q160" s="7">
        <v>4.3333199765729784</v>
      </c>
      <c r="R160" s="8">
        <f t="shared" si="9"/>
        <v>42420.374646032753</v>
      </c>
      <c r="S160" s="2">
        <v>3.3897460663285703</v>
      </c>
      <c r="T160" s="8">
        <f t="shared" si="10"/>
        <v>33183.401841073821</v>
      </c>
      <c r="U160" s="8">
        <f t="shared" si="11"/>
        <v>1451.4298158669803</v>
      </c>
    </row>
    <row r="161" spans="15:21" x14ac:dyDescent="0.25">
      <c r="O161">
        <v>157</v>
      </c>
      <c r="P161" s="7">
        <f t="shared" si="8"/>
        <v>4.3532611111111112E-2</v>
      </c>
      <c r="Q161" s="7">
        <v>4.3281527116429768</v>
      </c>
      <c r="R161" s="8">
        <f t="shared" si="9"/>
        <v>42369.790494525128</v>
      </c>
      <c r="S161" s="2">
        <v>3.3871581345805191</v>
      </c>
      <c r="T161" s="8">
        <f t="shared" si="10"/>
        <v>33158.067678144653</v>
      </c>
      <c r="U161" s="8">
        <f t="shared" si="11"/>
        <v>1466.5288754188414</v>
      </c>
    </row>
    <row r="162" spans="15:21" x14ac:dyDescent="0.25">
      <c r="O162">
        <v>158</v>
      </c>
      <c r="P162" s="7">
        <f t="shared" si="8"/>
        <v>4.3809888888888891E-2</v>
      </c>
      <c r="Q162" s="7">
        <v>4.3229461319045051</v>
      </c>
      <c r="R162" s="8">
        <f t="shared" si="9"/>
        <v>42318.821476699421</v>
      </c>
      <c r="S162" s="2">
        <v>3.3845652529838581</v>
      </c>
      <c r="T162" s="8">
        <f t="shared" si="10"/>
        <v>33132.685059427873</v>
      </c>
      <c r="U162" s="8">
        <f t="shared" si="11"/>
        <v>1481.701756910456</v>
      </c>
    </row>
    <row r="163" spans="15:21" x14ac:dyDescent="0.25">
      <c r="O163">
        <v>159</v>
      </c>
      <c r="P163" s="7">
        <f t="shared" si="8"/>
        <v>4.408716666666667E-2</v>
      </c>
      <c r="Q163" s="7">
        <v>4.3177001899011387</v>
      </c>
      <c r="R163" s="8">
        <f t="shared" si="9"/>
        <v>42267.467127988224</v>
      </c>
      <c r="S163" s="2">
        <v>3.3819674434894234</v>
      </c>
      <c r="T163" s="8">
        <f t="shared" si="10"/>
        <v>33107.254199807838</v>
      </c>
      <c r="U163" s="8">
        <f t="shared" si="11"/>
        <v>1496.9484603418246</v>
      </c>
    </row>
    <row r="164" spans="15:21" x14ac:dyDescent="0.25">
      <c r="O164">
        <v>160</v>
      </c>
      <c r="P164" s="7">
        <f t="shared" si="8"/>
        <v>4.4364444444444449E-2</v>
      </c>
      <c r="Q164" s="7">
        <v>4.3124148384191274</v>
      </c>
      <c r="R164" s="8">
        <f t="shared" si="9"/>
        <v>42215.726986199712</v>
      </c>
      <c r="S164" s="2">
        <v>3.3793647278131296</v>
      </c>
      <c r="T164" s="8">
        <f t="shared" si="10"/>
        <v>33081.775311869169</v>
      </c>
      <c r="U164" s="8">
        <f t="shared" si="11"/>
        <v>1512.2689857129462</v>
      </c>
    </row>
    <row r="165" spans="15:21" x14ac:dyDescent="0.25">
      <c r="O165">
        <v>161</v>
      </c>
      <c r="P165" s="7">
        <f t="shared" si="8"/>
        <v>4.4641722222222222E-2</v>
      </c>
      <c r="Q165" s="7">
        <v>4.3070900304846313</v>
      </c>
      <c r="R165" s="8">
        <f t="shared" si="9"/>
        <v>42163.600591490649</v>
      </c>
      <c r="S165" s="2">
        <v>3.3767571274399391</v>
      </c>
      <c r="T165" s="8">
        <f t="shared" si="10"/>
        <v>33056.248605935638</v>
      </c>
      <c r="U165" s="8">
        <f t="shared" si="11"/>
        <v>1527.6633330238215</v>
      </c>
    </row>
    <row r="166" spans="15:21" x14ac:dyDescent="0.25">
      <c r="O166">
        <v>162</v>
      </c>
      <c r="P166" s="7">
        <f t="shared" si="8"/>
        <v>4.4919000000000008E-2</v>
      </c>
      <c r="Q166" s="7">
        <v>4.3017257193610261</v>
      </c>
      <c r="R166" s="8">
        <f t="shared" si="9"/>
        <v>42111.087486339995</v>
      </c>
      <c r="S166" s="2">
        <v>3.3741446636277383</v>
      </c>
      <c r="T166" s="8">
        <f t="shared" si="10"/>
        <v>33030.67429010808</v>
      </c>
      <c r="U166" s="8">
        <f t="shared" si="11"/>
        <v>1543.1315022744511</v>
      </c>
    </row>
    <row r="167" spans="15:21" x14ac:dyDescent="0.25">
      <c r="O167">
        <v>163</v>
      </c>
      <c r="P167" s="7">
        <f t="shared" si="8"/>
        <v>4.519627777777778E-2</v>
      </c>
      <c r="Q167" s="7">
        <v>4.2963218585462322</v>
      </c>
      <c r="R167" s="8">
        <f t="shared" si="9"/>
        <v>42058.187215522732</v>
      </c>
      <c r="S167" s="2">
        <v>3.3715273574111246</v>
      </c>
      <c r="T167" s="8">
        <f t="shared" si="10"/>
        <v>33005.052570301465</v>
      </c>
      <c r="U167" s="8">
        <f t="shared" si="11"/>
        <v>1558.6734934648339</v>
      </c>
    </row>
    <row r="168" spans="15:21" x14ac:dyDescent="0.25">
      <c r="O168">
        <v>164</v>
      </c>
      <c r="P168" s="7">
        <f t="shared" si="8"/>
        <v>4.5473555555555552E-2</v>
      </c>
      <c r="Q168" s="7">
        <v>4.2908784017701063</v>
      </c>
      <c r="R168" s="8">
        <f t="shared" si="9"/>
        <v>42004.899326084349</v>
      </c>
      <c r="S168" s="2">
        <v>3.3689052296051116</v>
      </c>
      <c r="T168" s="8">
        <f t="shared" si="10"/>
        <v>32979.383650281205</v>
      </c>
      <c r="U168" s="8">
        <f t="shared" si="11"/>
        <v>1574.28930659497</v>
      </c>
    </row>
    <row r="169" spans="15:21" x14ac:dyDescent="0.25">
      <c r="O169">
        <v>165</v>
      </c>
      <c r="P169" s="7">
        <f t="shared" si="8"/>
        <v>4.5750833333333338E-2</v>
      </c>
      <c r="Q169" s="7">
        <v>4.2853953029918719</v>
      </c>
      <c r="R169" s="8">
        <f t="shared" si="9"/>
        <v>41951.223367315695</v>
      </c>
      <c r="S169" s="2">
        <v>3.3662783008087453</v>
      </c>
      <c r="T169" s="8">
        <f t="shared" si="10"/>
        <v>32953.667731698515</v>
      </c>
      <c r="U169" s="8">
        <f t="shared" si="11"/>
        <v>1589.9789416648605</v>
      </c>
    </row>
    <row r="170" spans="15:21" x14ac:dyDescent="0.25">
      <c r="O170">
        <v>166</v>
      </c>
      <c r="P170" s="7">
        <f t="shared" si="8"/>
        <v>4.602811111111111E-2</v>
      </c>
      <c r="Q170" s="7">
        <v>4.2798725163975888</v>
      </c>
      <c r="R170" s="8">
        <f t="shared" si="9"/>
        <v>41897.158890728198</v>
      </c>
      <c r="S170" s="2">
        <v>3.3636465914086409</v>
      </c>
      <c r="T170" s="8">
        <f t="shared" si="10"/>
        <v>32927.905014125041</v>
      </c>
      <c r="U170" s="8">
        <f t="shared" si="11"/>
        <v>1605.7423986745039</v>
      </c>
    </row>
    <row r="171" spans="15:21" x14ac:dyDescent="0.25">
      <c r="O171">
        <v>167</v>
      </c>
      <c r="P171" s="7">
        <f t="shared" si="8"/>
        <v>4.6305388888888889E-2</v>
      </c>
      <c r="Q171" s="7">
        <v>4.2743099963976814</v>
      </c>
      <c r="R171" s="8">
        <f t="shared" si="9"/>
        <v>41842.705450029651</v>
      </c>
      <c r="S171" s="2">
        <v>3.3610101215824431</v>
      </c>
      <c r="T171" s="8">
        <f t="shared" si="10"/>
        <v>32902.095695086777</v>
      </c>
      <c r="U171" s="8">
        <f t="shared" si="11"/>
        <v>1621.5796776239017</v>
      </c>
    </row>
    <row r="172" spans="15:21" x14ac:dyDescent="0.25">
      <c r="O172">
        <v>168</v>
      </c>
      <c r="P172" s="7">
        <f t="shared" si="8"/>
        <v>4.6582666666666668E-2</v>
      </c>
      <c r="Q172" s="7">
        <v>4.2687076976244871</v>
      </c>
      <c r="R172" s="8">
        <f t="shared" si="9"/>
        <v>41787.862601100263</v>
      </c>
      <c r="S172" s="2">
        <v>3.3583689113022066</v>
      </c>
      <c r="T172" s="8">
        <f t="shared" si="10"/>
        <v>32876.239970097093</v>
      </c>
      <c r="U172" s="8">
        <f t="shared" si="11"/>
        <v>1637.4907785130531</v>
      </c>
    </row>
    <row r="173" spans="15:21" x14ac:dyDescent="0.25">
      <c r="O173">
        <v>169</v>
      </c>
      <c r="P173" s="7">
        <f t="shared" si="8"/>
        <v>4.6859944444444447E-2</v>
      </c>
      <c r="Q173" s="7">
        <v>4.2630655749298594</v>
      </c>
      <c r="R173" s="8">
        <f t="shared" si="9"/>
        <v>41732.629901969129</v>
      </c>
      <c r="S173" s="2">
        <v>3.355722980337704</v>
      </c>
      <c r="T173" s="8">
        <f t="shared" si="10"/>
        <v>32850.338032689157</v>
      </c>
      <c r="U173" s="8">
        <f t="shared" si="11"/>
        <v>1653.475701341958</v>
      </c>
    </row>
    <row r="174" spans="15:21" x14ac:dyDescent="0.25">
      <c r="O174">
        <v>170</v>
      </c>
      <c r="P174" s="7">
        <f t="shared" si="8"/>
        <v>4.7137222222222226E-2</v>
      </c>
      <c r="Q174" s="7">
        <v>4.2573835833828166</v>
      </c>
      <c r="R174" s="8">
        <f t="shared" si="9"/>
        <v>41677.006912791265</v>
      </c>
      <c r="S174" s="2">
        <v>3.3530723482596594</v>
      </c>
      <c r="T174" s="8">
        <f t="shared" si="10"/>
        <v>32824.390074447598</v>
      </c>
      <c r="U174" s="8">
        <f t="shared" si="11"/>
        <v>1669.5344461106165</v>
      </c>
    </row>
    <row r="175" spans="15:21" x14ac:dyDescent="0.25">
      <c r="O175">
        <v>171</v>
      </c>
      <c r="P175" s="7">
        <f t="shared" si="8"/>
        <v>4.7414500000000005E-2</v>
      </c>
      <c r="Q175" s="7">
        <v>4.2516616782672108</v>
      </c>
      <c r="R175" s="8">
        <f t="shared" si="9"/>
        <v>41620.993195824762</v>
      </c>
      <c r="S175" s="2">
        <v>3.3504170344429141</v>
      </c>
      <c r="T175" s="8">
        <f t="shared" si="10"/>
        <v>32798.396285039453</v>
      </c>
      <c r="U175" s="8">
        <f t="shared" si="11"/>
        <v>1685.6670128190287</v>
      </c>
    </row>
    <row r="176" spans="15:21" x14ac:dyDescent="0.25">
      <c r="O176">
        <v>172</v>
      </c>
      <c r="P176" s="7">
        <f t="shared" si="8"/>
        <v>4.7691777777777777E-2</v>
      </c>
      <c r="Q176" s="7">
        <v>4.2458998150794542</v>
      </c>
      <c r="R176" s="8">
        <f t="shared" si="9"/>
        <v>41564.588315408539</v>
      </c>
      <c r="S176" s="2">
        <v>3.3477570580695208</v>
      </c>
      <c r="T176" s="8">
        <f t="shared" si="10"/>
        <v>32772.356852244513</v>
      </c>
      <c r="U176" s="8">
        <f t="shared" si="11"/>
        <v>1701.8734014671941</v>
      </c>
    </row>
    <row r="177" spans="15:21" x14ac:dyDescent="0.25">
      <c r="O177">
        <v>173</v>
      </c>
      <c r="P177" s="7">
        <f t="shared" si="8"/>
        <v>4.7969055555555563E-2</v>
      </c>
      <c r="Q177" s="7">
        <v>4.2400979495262661</v>
      </c>
      <c r="R177" s="8">
        <f t="shared" si="9"/>
        <v>41507.791837940291</v>
      </c>
      <c r="S177" s="2">
        <v>3.3450924381317737</v>
      </c>
      <c r="T177" s="8">
        <f t="shared" si="10"/>
        <v>32746.271961984941</v>
      </c>
      <c r="U177" s="8">
        <f t="shared" si="11"/>
        <v>1718.1536120551143</v>
      </c>
    </row>
    <row r="178" spans="15:21" x14ac:dyDescent="0.25">
      <c r="O178">
        <v>174</v>
      </c>
      <c r="P178" s="7">
        <f t="shared" si="8"/>
        <v>4.8246333333333336E-2</v>
      </c>
      <c r="Q178" s="7">
        <v>4.2342560375224751</v>
      </c>
      <c r="R178" s="8">
        <f t="shared" si="9"/>
        <v>41450.603331854953</v>
      </c>
      <c r="S178" s="2">
        <v>3.3424231934351725</v>
      </c>
      <c r="T178" s="8">
        <f t="shared" si="10"/>
        <v>32720.141798354307</v>
      </c>
      <c r="U178" s="8">
        <f t="shared" si="11"/>
        <v>1734.5076445827872</v>
      </c>
    </row>
    <row r="179" spans="15:21" x14ac:dyDescent="0.25">
      <c r="O179">
        <v>175</v>
      </c>
      <c r="P179" s="7">
        <f t="shared" si="8"/>
        <v>4.8523611111111108E-2</v>
      </c>
      <c r="Q179" s="7">
        <v>4.2283740351888346</v>
      </c>
      <c r="R179" s="8">
        <f t="shared" si="9"/>
        <v>41393.022367603327</v>
      </c>
      <c r="S179" s="2">
        <v>3.3397493426013223</v>
      </c>
      <c r="T179" s="8">
        <f t="shared" si="10"/>
        <v>32693.966543645965</v>
      </c>
      <c r="U179" s="8">
        <f t="shared" si="11"/>
        <v>1750.9354990502134</v>
      </c>
    </row>
    <row r="180" spans="15:21" x14ac:dyDescent="0.25">
      <c r="O180">
        <v>176</v>
      </c>
      <c r="P180" s="7">
        <f t="shared" si="8"/>
        <v>4.8800888888888894E-2</v>
      </c>
      <c r="Q180" s="7">
        <v>4.2224518988499016</v>
      </c>
      <c r="R180" s="8">
        <f t="shared" si="9"/>
        <v>41335.048517631352</v>
      </c>
      <c r="S180" s="2">
        <v>3.3370709040707758</v>
      </c>
      <c r="T180" s="8">
        <f t="shared" si="10"/>
        <v>32667.7463783809</v>
      </c>
      <c r="U180" s="8">
        <f t="shared" si="11"/>
        <v>1767.4371754573942</v>
      </c>
    </row>
    <row r="181" spans="15:21" x14ac:dyDescent="0.25">
      <c r="O181">
        <v>177</v>
      </c>
      <c r="P181" s="7">
        <f t="shared" si="8"/>
        <v>4.9078166666666666E-2</v>
      </c>
      <c r="Q181" s="7">
        <v>4.2164895850319146</v>
      </c>
      <c r="R181" s="8">
        <f t="shared" si="9"/>
        <v>41276.681356359251</v>
      </c>
      <c r="S181" s="2">
        <v>3.3343878961058104</v>
      </c>
      <c r="T181" s="8">
        <f t="shared" si="10"/>
        <v>32641.481481334889</v>
      </c>
      <c r="U181" s="8">
        <f t="shared" si="11"/>
        <v>1784.0126738043282</v>
      </c>
    </row>
    <row r="182" spans="15:21" x14ac:dyDescent="0.25">
      <c r="O182">
        <v>178</v>
      </c>
      <c r="P182" s="7">
        <f t="shared" si="8"/>
        <v>4.9355444444444452E-2</v>
      </c>
      <c r="Q182" s="7">
        <v>4.2104870504607401</v>
      </c>
      <c r="R182" s="8">
        <f t="shared" si="9"/>
        <v>41217.920460161513</v>
      </c>
      <c r="S182" s="2">
        <v>3.3317003367931521</v>
      </c>
      <c r="T182" s="8">
        <f t="shared" si="10"/>
        <v>32615.172029565168</v>
      </c>
      <c r="U182" s="8">
        <f t="shared" si="11"/>
        <v>1800.6619940910166</v>
      </c>
    </row>
    <row r="183" spans="15:21" x14ac:dyDescent="0.25">
      <c r="O183">
        <v>179</v>
      </c>
      <c r="P183" s="7">
        <f t="shared" si="8"/>
        <v>4.9632722222222224E-2</v>
      </c>
      <c r="Q183" s="7">
        <v>4.2044442520598277</v>
      </c>
      <c r="R183" s="8">
        <f t="shared" si="9"/>
        <v>41158.765407346822</v>
      </c>
      <c r="S183" s="2">
        <v>3.3290082440466406</v>
      </c>
      <c r="T183" s="8">
        <f t="shared" si="10"/>
        <v>32588.818198436551</v>
      </c>
      <c r="U183" s="8">
        <f t="shared" si="11"/>
        <v>1817.3851363174576</v>
      </c>
    </row>
    <row r="184" spans="15:21" x14ac:dyDescent="0.25">
      <c r="O184">
        <v>180</v>
      </c>
      <c r="P184" s="7">
        <f t="shared" si="8"/>
        <v>4.9910000000000003E-2</v>
      </c>
      <c r="Q184" s="7">
        <v>4.1983611469482076</v>
      </c>
      <c r="R184" s="8">
        <f t="shared" si="9"/>
        <v>41099.215778138459</v>
      </c>
      <c r="S184" s="2">
        <v>3.3263116356098372</v>
      </c>
      <c r="T184" s="8">
        <f t="shared" si="10"/>
        <v>32562.420161646911</v>
      </c>
      <c r="U184" s="8">
        <f t="shared" si="11"/>
        <v>1834.1821004836529</v>
      </c>
    </row>
    <row r="185" spans="15:21" x14ac:dyDescent="0.25">
      <c r="O185">
        <v>181</v>
      </c>
      <c r="P185" s="7">
        <f t="shared" si="8"/>
        <v>5.0187277777777782E-2</v>
      </c>
      <c r="Q185" s="7">
        <v>4.1922376924385185</v>
      </c>
      <c r="R185" s="8">
        <f t="shared" si="9"/>
        <v>41039.271154655013</v>
      </c>
      <c r="S185" s="2">
        <v>3.3236105290585836</v>
      </c>
      <c r="T185" s="8">
        <f t="shared" si="10"/>
        <v>32535.978091252273</v>
      </c>
      <c r="U185" s="8">
        <f t="shared" si="11"/>
        <v>1851.0528865896015</v>
      </c>
    </row>
    <row r="186" spans="15:21" x14ac:dyDescent="0.25">
      <c r="O186">
        <v>182</v>
      </c>
      <c r="P186" s="7">
        <f t="shared" si="8"/>
        <v>5.0464555555555561E-2</v>
      </c>
      <c r="Q186" s="7">
        <v>4.1860738460350628</v>
      </c>
      <c r="R186" s="8">
        <f t="shared" si="9"/>
        <v>40978.93112089135</v>
      </c>
      <c r="S186" s="2">
        <v>3.3209049418035059</v>
      </c>
      <c r="T186" s="8">
        <f t="shared" si="10"/>
        <v>32509.492157691308</v>
      </c>
      <c r="U186" s="8">
        <f t="shared" si="11"/>
        <v>1867.9974946353041</v>
      </c>
    </row>
    <row r="187" spans="15:21" x14ac:dyDescent="0.25">
      <c r="O187">
        <v>183</v>
      </c>
      <c r="P187" s="7">
        <f t="shared" si="8"/>
        <v>5.0741833333333333E-2</v>
      </c>
      <c r="Q187" s="7">
        <v>4.1798695654318934</v>
      </c>
      <c r="R187" s="8">
        <f t="shared" si="9"/>
        <v>40918.195262699839</v>
      </c>
      <c r="S187" s="2">
        <v>3.3181948910924643</v>
      </c>
      <c r="T187" s="8">
        <f t="shared" si="10"/>
        <v>32482.962529809301</v>
      </c>
      <c r="U187" s="8">
        <f t="shared" si="11"/>
        <v>1885.0159246207595</v>
      </c>
    </row>
    <row r="188" spans="15:21" x14ac:dyDescent="0.25">
      <c r="O188">
        <v>184</v>
      </c>
      <c r="P188" s="7">
        <f t="shared" si="8"/>
        <v>5.1019111111111112E-2</v>
      </c>
      <c r="Q188" s="7">
        <v>4.1736248085109366</v>
      </c>
      <c r="R188" s="8">
        <f t="shared" si="9"/>
        <v>40857.063167772045</v>
      </c>
      <c r="S188" s="2">
        <v>3.3154803940129618</v>
      </c>
      <c r="T188" s="8">
        <f t="shared" si="10"/>
        <v>32456.389374881765</v>
      </c>
      <c r="U188" s="8">
        <f t="shared" si="11"/>
        <v>1902.1081765459694</v>
      </c>
    </row>
    <row r="189" spans="15:21" x14ac:dyDescent="0.25">
      <c r="O189">
        <v>185</v>
      </c>
      <c r="P189" s="7">
        <f t="shared" si="8"/>
        <v>5.1296388888888891E-2</v>
      </c>
      <c r="Q189" s="7">
        <v>4.1673395333401313</v>
      </c>
      <c r="R189" s="8">
        <f t="shared" si="9"/>
        <v>40795.534425620433</v>
      </c>
      <c r="S189" s="2">
        <v>3.3127614674944943</v>
      </c>
      <c r="T189" s="8">
        <f t="shared" si="10"/>
        <v>32429.772858637418</v>
      </c>
      <c r="U189" s="8">
        <f t="shared" si="11"/>
        <v>1919.2742504109333</v>
      </c>
    </row>
    <row r="190" spans="15:21" x14ac:dyDescent="0.25">
      <c r="O190">
        <v>186</v>
      </c>
      <c r="P190" s="7">
        <f t="shared" si="8"/>
        <v>5.1573666666666663E-2</v>
      </c>
      <c r="Q190" s="7">
        <v>4.1610136981716037</v>
      </c>
      <c r="R190" s="8">
        <f t="shared" si="9"/>
        <v>40733.608627560578</v>
      </c>
      <c r="S190" s="2">
        <v>3.3100381283108615</v>
      </c>
      <c r="T190" s="8">
        <f t="shared" si="10"/>
        <v>32403.113145280804</v>
      </c>
      <c r="U190" s="8">
        <f t="shared" si="11"/>
        <v>1936.5141462156498</v>
      </c>
    </row>
    <row r="191" spans="15:21" x14ac:dyDescent="0.25">
      <c r="O191">
        <v>187</v>
      </c>
      <c r="P191" s="7">
        <f t="shared" si="8"/>
        <v>5.1850944444444449E-2</v>
      </c>
      <c r="Q191" s="7">
        <v>4.1546472614398775</v>
      </c>
      <c r="R191" s="8">
        <f t="shared" si="9"/>
        <v>40671.285366693592</v>
      </c>
      <c r="S191" s="2">
        <v>3.307310393082429</v>
      </c>
      <c r="T191" s="8">
        <f t="shared" si="10"/>
        <v>32376.410397514454</v>
      </c>
      <c r="U191" s="8">
        <f t="shared" si="11"/>
        <v>1953.827863960121</v>
      </c>
    </row>
    <row r="192" spans="15:21" x14ac:dyDescent="0.25">
      <c r="O192">
        <v>188</v>
      </c>
      <c r="P192" s="7">
        <f t="shared" si="8"/>
        <v>5.2128222222222222E-2</v>
      </c>
      <c r="Q192" s="7">
        <v>4.1482401817600909</v>
      </c>
      <c r="R192" s="8">
        <f t="shared" si="9"/>
        <v>40608.564237888677</v>
      </c>
      <c r="S192" s="2">
        <v>3.3045782782783437</v>
      </c>
      <c r="T192" s="8">
        <f t="shared" si="10"/>
        <v>32349.664776560585</v>
      </c>
      <c r="U192" s="8">
        <f t="shared" si="11"/>
        <v>1971.2154036443449</v>
      </c>
    </row>
    <row r="193" spans="15:21" x14ac:dyDescent="0.25">
      <c r="O193">
        <v>189</v>
      </c>
      <c r="P193" s="7">
        <f t="shared" si="8"/>
        <v>5.2405500000000008E-2</v>
      </c>
      <c r="Q193" s="7">
        <v>4.1417924179262595</v>
      </c>
      <c r="R193" s="8">
        <f t="shared" si="9"/>
        <v>40545.444837766147</v>
      </c>
      <c r="S193" s="2">
        <v>3.3018418002187078</v>
      </c>
      <c r="T193" s="8">
        <f t="shared" si="10"/>
        <v>32322.876442182329</v>
      </c>
      <c r="U193" s="8">
        <f t="shared" si="11"/>
        <v>1988.6767652683236</v>
      </c>
    </row>
    <row r="194" spans="15:21" x14ac:dyDescent="0.25">
      <c r="O194">
        <v>190</v>
      </c>
      <c r="P194" s="7">
        <f t="shared" si="8"/>
        <v>5.268277777777778E-2</v>
      </c>
      <c r="Q194" s="7">
        <v>4.1353039289095577</v>
      </c>
      <c r="R194" s="8">
        <f t="shared" si="9"/>
        <v>40481.926764680567</v>
      </c>
      <c r="S194" s="2">
        <v>3.2991009750767115</v>
      </c>
      <c r="T194" s="8">
        <f t="shared" si="10"/>
        <v>32296.045552704676</v>
      </c>
      <c r="U194" s="8">
        <f t="shared" si="11"/>
        <v>2006.211948832055</v>
      </c>
    </row>
    <row r="195" spans="15:21" x14ac:dyDescent="0.25">
      <c r="O195">
        <v>191</v>
      </c>
      <c r="P195" s="7">
        <f t="shared" si="8"/>
        <v>5.2960055555555559E-2</v>
      </c>
      <c r="Q195" s="7">
        <v>4.128774673856622</v>
      </c>
      <c r="R195" s="8">
        <f t="shared" si="9"/>
        <v>40418.009618704178</v>
      </c>
      <c r="S195" s="2">
        <v>3.2963558188807203</v>
      </c>
      <c r="T195" s="8">
        <f t="shared" si="10"/>
        <v>32269.172265034853</v>
      </c>
      <c r="U195" s="8">
        <f t="shared" si="11"/>
        <v>2023.8209543355404</v>
      </c>
    </row>
    <row r="196" spans="15:21" x14ac:dyDescent="0.25">
      <c r="O196">
        <v>192</v>
      </c>
      <c r="P196" s="7">
        <f t="shared" si="8"/>
        <v>5.3237333333333338E-2</v>
      </c>
      <c r="Q196" s="7">
        <v>4.1222046120878852</v>
      </c>
      <c r="R196" s="8">
        <f t="shared" si="9"/>
        <v>40353.693001610547</v>
      </c>
      <c r="S196" s="2">
        <v>3.2936063475163246</v>
      </c>
      <c r="T196" s="8">
        <f t="shared" si="10"/>
        <v>32242.256734682433</v>
      </c>
      <c r="U196" s="8">
        <f t="shared" si="11"/>
        <v>2041.5037817787793</v>
      </c>
    </row>
    <row r="197" spans="15:21" x14ac:dyDescent="0.25">
      <c r="O197">
        <v>193</v>
      </c>
      <c r="P197" s="7">
        <f t="shared" ref="P197:P260" si="12">O197/3600000*998.2</f>
        <v>5.351461111111111E-2</v>
      </c>
      <c r="Q197" s="7">
        <v>4.115593703095934</v>
      </c>
      <c r="R197" s="8">
        <f t="shared" ref="R197:R260" si="13">Q197*998.2*9.807</f>
        <v>40288.976516858558</v>
      </c>
      <c r="S197" s="2">
        <v>3.2908525767283496</v>
      </c>
      <c r="T197" s="8">
        <f t="shared" ref="T197:T260" si="14">S197*998.2*9.807</f>
        <v>32215.299115778973</v>
      </c>
      <c r="U197" s="8">
        <f t="shared" ref="U197:U260" si="15">1.18146827451406E-12 + 12788.3525641025*P197 + 480092.948717949*P197^2</f>
        <v>2059.260431161772</v>
      </c>
    </row>
    <row r="198" spans="15:21" x14ac:dyDescent="0.25">
      <c r="O198">
        <v>194</v>
      </c>
      <c r="P198" s="7">
        <f t="shared" si="12"/>
        <v>5.3791888888888889E-2</v>
      </c>
      <c r="Q198" s="7">
        <v>4.1089419065438886</v>
      </c>
      <c r="R198" s="8">
        <f t="shared" si="13"/>
        <v>40223.859769576462</v>
      </c>
      <c r="S198" s="2">
        <v>3.288094522122825</v>
      </c>
      <c r="T198" s="8">
        <f t="shared" si="14"/>
        <v>32188.299561097323</v>
      </c>
      <c r="U198" s="8">
        <f t="shared" si="15"/>
        <v>2077.0909024845182</v>
      </c>
    </row>
    <row r="199" spans="15:21" x14ac:dyDescent="0.25">
      <c r="O199">
        <v>195</v>
      </c>
      <c r="P199" s="7">
        <f t="shared" si="12"/>
        <v>5.4069166666666668E-2</v>
      </c>
      <c r="Q199" s="7">
        <v>4.1022491822638045</v>
      </c>
      <c r="R199" s="8">
        <f t="shared" si="13"/>
        <v>40158.342366546305</v>
      </c>
      <c r="S199" s="2">
        <v>3.2853321991689208</v>
      </c>
      <c r="T199" s="8">
        <f t="shared" si="14"/>
        <v>32161.258222070559</v>
      </c>
      <c r="U199" s="8">
        <f t="shared" si="15"/>
        <v>2094.9951957470184</v>
      </c>
    </row>
    <row r="200" spans="15:21" x14ac:dyDescent="0.25">
      <c r="O200">
        <v>196</v>
      </c>
      <c r="P200" s="7">
        <f t="shared" si="12"/>
        <v>5.4346444444444447E-2</v>
      </c>
      <c r="Q200" s="7">
        <v>4.095515490255103</v>
      </c>
      <c r="R200" s="8">
        <f t="shared" si="13"/>
        <v>40092.42391618852</v>
      </c>
      <c r="S200" s="2">
        <v>3.2825656232008389</v>
      </c>
      <c r="T200" s="8">
        <f t="shared" si="14"/>
        <v>32134.175248810512</v>
      </c>
      <c r="U200" s="8">
        <f t="shared" si="15"/>
        <v>2112.9733109492718</v>
      </c>
    </row>
    <row r="201" spans="15:21" x14ac:dyDescent="0.25">
      <c r="O201">
        <v>197</v>
      </c>
      <c r="P201" s="7">
        <f t="shared" si="12"/>
        <v>5.4623722222222226E-2</v>
      </c>
      <c r="Q201" s="7">
        <v>4.0887407906830182</v>
      </c>
      <c r="R201" s="8">
        <f t="shared" si="13"/>
        <v>40026.104028546753</v>
      </c>
      <c r="S201" s="2">
        <v>3.2797948094196787</v>
      </c>
      <c r="T201" s="8">
        <f t="shared" si="14"/>
        <v>32107.050790126032</v>
      </c>
      <c r="U201" s="8">
        <f t="shared" si="15"/>
        <v>2131.0252480912795</v>
      </c>
    </row>
    <row r="202" spans="15:21" x14ac:dyDescent="0.25">
      <c r="O202">
        <v>198</v>
      </c>
      <c r="P202" s="7">
        <f t="shared" si="12"/>
        <v>5.4901000000000005E-2</v>
      </c>
      <c r="Q202" s="7">
        <v>4.0819250438770709</v>
      </c>
      <c r="R202" s="8">
        <f t="shared" si="13"/>
        <v>39959.382315272895</v>
      </c>
      <c r="S202" s="2">
        <v>3.2770197728952613</v>
      </c>
      <c r="T202" s="8">
        <f t="shared" si="14"/>
        <v>32079.884993540822</v>
      </c>
      <c r="U202" s="8">
        <f t="shared" si="15"/>
        <v>2149.1510071730409</v>
      </c>
    </row>
    <row r="203" spans="15:21" x14ac:dyDescent="0.25">
      <c r="O203">
        <v>199</v>
      </c>
      <c r="P203" s="7">
        <f t="shared" si="12"/>
        <v>5.5178277777777777E-2</v>
      </c>
      <c r="Q203" s="7">
        <v>4.0750682103295617</v>
      </c>
      <c r="R203" s="8">
        <f t="shared" si="13"/>
        <v>39892.258389612354</v>
      </c>
      <c r="S203" s="2">
        <v>3.274240528567919</v>
      </c>
      <c r="T203" s="8">
        <f t="shared" si="14"/>
        <v>32052.678005310987</v>
      </c>
      <c r="U203" s="8">
        <f t="shared" si="15"/>
        <v>2167.3505881945548</v>
      </c>
    </row>
    <row r="204" spans="15:21" x14ac:dyDescent="0.25">
      <c r="O204">
        <v>200</v>
      </c>
      <c r="P204" s="7">
        <f t="shared" si="12"/>
        <v>5.5455555555555563E-2</v>
      </c>
      <c r="Q204" s="7">
        <v>4.0681702506940853</v>
      </c>
      <c r="R204" s="8">
        <f t="shared" si="13"/>
        <v>39824.731866389498</v>
      </c>
      <c r="S204" s="2">
        <v>3.271457091250257</v>
      </c>
      <c r="T204" s="8">
        <f t="shared" si="14"/>
        <v>32025.429970442266</v>
      </c>
      <c r="U204" s="8">
        <f t="shared" si="15"/>
        <v>2185.6239911558237</v>
      </c>
    </row>
    <row r="205" spans="15:21" x14ac:dyDescent="0.25">
      <c r="O205">
        <v>201</v>
      </c>
      <c r="P205" s="7">
        <f t="shared" si="12"/>
        <v>5.5732833333333336E-2</v>
      </c>
      <c r="Q205" s="7">
        <v>4.0612311257840634</v>
      </c>
      <c r="R205" s="8">
        <f t="shared" si="13"/>
        <v>39756.802361993294</v>
      </c>
      <c r="S205" s="2">
        <v>3.2686694756288763</v>
      </c>
      <c r="T205" s="8">
        <f t="shared" si="14"/>
        <v>31998.141032706906</v>
      </c>
      <c r="U205" s="8">
        <f t="shared" si="15"/>
        <v>2203.9712160568452</v>
      </c>
    </row>
    <row r="206" spans="15:21" x14ac:dyDescent="0.25">
      <c r="O206">
        <v>202</v>
      </c>
      <c r="P206" s="7">
        <f t="shared" si="12"/>
        <v>5.6010111111111115E-2</v>
      </c>
      <c r="Q206" s="7">
        <v>4.0542507965713108</v>
      </c>
      <c r="R206" s="8">
        <f t="shared" si="13"/>
        <v>39688.469494363293</v>
      </c>
      <c r="S206" s="2">
        <v>3.2658776962660676</v>
      </c>
      <c r="T206" s="8">
        <f t="shared" si="14"/>
        <v>31970.811334660219</v>
      </c>
      <c r="U206" s="8">
        <f t="shared" si="15"/>
        <v>2222.3922628976206</v>
      </c>
    </row>
    <row r="207" spans="15:21" x14ac:dyDescent="0.25">
      <c r="O207">
        <v>203</v>
      </c>
      <c r="P207" s="7">
        <f t="shared" si="12"/>
        <v>5.6287388888888894E-2</v>
      </c>
      <c r="Q207" s="7">
        <v>4.047229224184604</v>
      </c>
      <c r="R207" s="8">
        <f t="shared" si="13"/>
        <v>39619.732882975579</v>
      </c>
      <c r="S207" s="2">
        <v>3.2630817676014763</v>
      </c>
      <c r="T207" s="8">
        <f t="shared" si="14"/>
        <v>31943.441017656918</v>
      </c>
      <c r="U207" s="8">
        <f t="shared" si="15"/>
        <v>2240.8871316781501</v>
      </c>
    </row>
    <row r="208" spans="15:21" x14ac:dyDescent="0.25">
      <c r="O208">
        <v>204</v>
      </c>
      <c r="P208" s="7">
        <f t="shared" si="12"/>
        <v>5.6564666666666666E-2</v>
      </c>
      <c r="Q208" s="7">
        <v>4.0401663699082748</v>
      </c>
      <c r="R208" s="8">
        <f t="shared" si="13"/>
        <v>39550.592148829011</v>
      </c>
      <c r="S208" s="2">
        <v>3.260281703953734</v>
      </c>
      <c r="T208" s="8">
        <f t="shared" si="14"/>
        <v>31916.030221867055</v>
      </c>
      <c r="U208" s="8">
        <f t="shared" si="15"/>
        <v>2259.4558223984327</v>
      </c>
    </row>
    <row r="209" spans="15:21" x14ac:dyDescent="0.25">
      <c r="O209">
        <v>205</v>
      </c>
      <c r="P209" s="7">
        <f t="shared" si="12"/>
        <v>5.6841944444444445E-2</v>
      </c>
      <c r="Q209" s="7">
        <v>4.0330621951808325</v>
      </c>
      <c r="R209" s="8">
        <f t="shared" si="13"/>
        <v>39481.046914431776</v>
      </c>
      <c r="S209" s="2">
        <v>3.2574775195220593</v>
      </c>
      <c r="T209" s="8">
        <f t="shared" si="14"/>
        <v>31888.579086291724</v>
      </c>
      <c r="U209" s="8">
        <f t="shared" si="15"/>
        <v>2278.0983350584697</v>
      </c>
    </row>
    <row r="210" spans="15:21" x14ac:dyDescent="0.25">
      <c r="O210">
        <v>206</v>
      </c>
      <c r="P210" s="7">
        <f t="shared" si="12"/>
        <v>5.7119222222222224E-2</v>
      </c>
      <c r="Q210" s="7">
        <v>4.0259166615936026</v>
      </c>
      <c r="R210" s="8">
        <f t="shared" si="13"/>
        <v>39411.096803788016</v>
      </c>
      <c r="S210" s="2">
        <v>3.254669228387836</v>
      </c>
      <c r="T210" s="8">
        <f t="shared" si="14"/>
        <v>31861.087748778471</v>
      </c>
      <c r="U210" s="8">
        <f t="shared" si="15"/>
        <v>2296.8146696582598</v>
      </c>
    </row>
    <row r="211" spans="15:21" x14ac:dyDescent="0.25">
      <c r="O211">
        <v>207</v>
      </c>
      <c r="P211" s="7">
        <f t="shared" si="12"/>
        <v>5.7396500000000003E-2</v>
      </c>
      <c r="Q211" s="7">
        <v>4.0187297308893646</v>
      </c>
      <c r="R211" s="8">
        <f t="shared" si="13"/>
        <v>39340.741442384504</v>
      </c>
      <c r="S211" s="2">
        <v>3.251856844516154</v>
      </c>
      <c r="T211" s="8">
        <f t="shared" si="14"/>
        <v>31833.556346036421</v>
      </c>
      <c r="U211" s="8">
        <f t="shared" si="15"/>
        <v>2315.604826197804</v>
      </c>
    </row>
    <row r="212" spans="15:21" x14ac:dyDescent="0.25">
      <c r="O212">
        <v>208</v>
      </c>
      <c r="P212" s="7">
        <f t="shared" si="12"/>
        <v>5.7673777777777782E-2</v>
      </c>
      <c r="Q212" s="7">
        <v>4.0115013649610383</v>
      </c>
      <c r="R212" s="8">
        <f t="shared" si="13"/>
        <v>39269.980457177793</v>
      </c>
      <c r="S212" s="2">
        <v>3.2490403817573297</v>
      </c>
      <c r="T212" s="8">
        <f t="shared" si="14"/>
        <v>31805.985013651127</v>
      </c>
      <c r="U212" s="8">
        <f t="shared" si="15"/>
        <v>2334.4688046771016</v>
      </c>
    </row>
    <row r="213" spans="15:21" x14ac:dyDescent="0.25">
      <c r="O213">
        <v>209</v>
      </c>
      <c r="P213" s="7">
        <f t="shared" si="12"/>
        <v>5.7951055555555561E-2</v>
      </c>
      <c r="Q213" s="7">
        <v>4.0042315258503702</v>
      </c>
      <c r="R213" s="8">
        <f t="shared" si="13"/>
        <v>39198.813476581359</v>
      </c>
      <c r="S213" s="2">
        <v>3.2462198538483986</v>
      </c>
      <c r="T213" s="8">
        <f t="shared" si="14"/>
        <v>31778.373886099202</v>
      </c>
      <c r="U213" s="8">
        <f t="shared" si="15"/>
        <v>2353.4066050961528</v>
      </c>
    </row>
    <row r="214" spans="15:21" x14ac:dyDescent="0.25">
      <c r="O214">
        <v>210</v>
      </c>
      <c r="P214" s="7">
        <f t="shared" si="12"/>
        <v>5.8228333333333333E-2</v>
      </c>
      <c r="Q214" s="7">
        <v>3.996920175746637</v>
      </c>
      <c r="R214" s="8">
        <f t="shared" si="13"/>
        <v>39127.24013045289</v>
      </c>
      <c r="S214" s="2">
        <v>3.243395274414576</v>
      </c>
      <c r="T214" s="8">
        <f t="shared" si="14"/>
        <v>31750.723096762616</v>
      </c>
      <c r="U214" s="8">
        <f t="shared" si="15"/>
        <v>2372.4182274549576</v>
      </c>
    </row>
    <row r="215" spans="15:21" x14ac:dyDescent="0.25">
      <c r="O215">
        <v>211</v>
      </c>
      <c r="P215" s="7">
        <f t="shared" si="12"/>
        <v>5.8505611111111119E-2</v>
      </c>
      <c r="Q215" s="7">
        <v>3.9895672769853707</v>
      </c>
      <c r="R215" s="8">
        <f t="shared" si="13"/>
        <v>39055.260050081823</v>
      </c>
      <c r="S215" s="2">
        <v>3.2405666569706986</v>
      </c>
      <c r="T215" s="8">
        <f t="shared" si="14"/>
        <v>31723.032777942801</v>
      </c>
      <c r="U215" s="8">
        <f t="shared" si="15"/>
        <v>2391.5036717535163</v>
      </c>
    </row>
    <row r="216" spans="15:21" x14ac:dyDescent="0.25">
      <c r="O216">
        <v>212</v>
      </c>
      <c r="P216" s="7">
        <f t="shared" si="12"/>
        <v>5.8782888888888891E-2</v>
      </c>
      <c r="Q216" s="7">
        <v>3.9821727920471082</v>
      </c>
      <c r="R216" s="8">
        <f t="shared" si="13"/>
        <v>38982.872868177103</v>
      </c>
      <c r="S216" s="2">
        <v>3.2377340149226375</v>
      </c>
      <c r="T216" s="8">
        <f t="shared" si="14"/>
        <v>31695.303060874485</v>
      </c>
      <c r="U216" s="8">
        <f t="shared" si="15"/>
        <v>2410.6629379918286</v>
      </c>
    </row>
    <row r="217" spans="15:21" x14ac:dyDescent="0.25">
      <c r="O217">
        <v>213</v>
      </c>
      <c r="P217" s="7">
        <f t="shared" si="12"/>
        <v>5.9060166666666664E-2</v>
      </c>
      <c r="Q217" s="7">
        <v>3.9747366835561393</v>
      </c>
      <c r="R217" s="8">
        <f t="shared" si="13"/>
        <v>38910.078218854913</v>
      </c>
      <c r="S217" s="2">
        <v>3.234897361568684</v>
      </c>
      <c r="T217" s="8">
        <f t="shared" si="14"/>
        <v>31667.534075739259</v>
      </c>
      <c r="U217" s="8">
        <f t="shared" si="15"/>
        <v>2429.896026169894</v>
      </c>
    </row>
    <row r="218" spans="15:21" x14ac:dyDescent="0.25">
      <c r="O218">
        <v>214</v>
      </c>
      <c r="P218" s="7">
        <f t="shared" si="12"/>
        <v>5.933744444444445E-2</v>
      </c>
      <c r="Q218" s="7">
        <v>3.9672589142792893</v>
      </c>
      <c r="R218" s="8">
        <f t="shared" si="13"/>
        <v>38836.875737626789</v>
      </c>
      <c r="S218" s="2">
        <v>3.2320567101009212</v>
      </c>
      <c r="T218" s="8">
        <f t="shared" si="14"/>
        <v>31639.725951679007</v>
      </c>
      <c r="U218" s="8">
        <f t="shared" si="15"/>
        <v>2449.2029362877138</v>
      </c>
    </row>
    <row r="219" spans="15:21" x14ac:dyDescent="0.25">
      <c r="O219">
        <v>215</v>
      </c>
      <c r="P219" s="7">
        <f t="shared" si="12"/>
        <v>5.9614722222222222E-2</v>
      </c>
      <c r="Q219" s="7">
        <v>3.9597394471247038</v>
      </c>
      <c r="R219" s="8">
        <f t="shared" si="13"/>
        <v>38763.265061387661</v>
      </c>
      <c r="S219" s="2">
        <v>3.2292120736065564</v>
      </c>
      <c r="T219" s="8">
        <f t="shared" si="14"/>
        <v>31611.878816808952</v>
      </c>
      <c r="U219" s="8">
        <f t="shared" si="15"/>
        <v>2468.5836683452867</v>
      </c>
    </row>
    <row r="220" spans="15:21" x14ac:dyDescent="0.25">
      <c r="O220">
        <v>216</v>
      </c>
      <c r="P220" s="7">
        <f t="shared" si="12"/>
        <v>5.9892000000000001E-2</v>
      </c>
      <c r="Q220" s="7">
        <v>3.952178245140662</v>
      </c>
      <c r="R220" s="8">
        <f t="shared" si="13"/>
        <v>38689.245828404302</v>
      </c>
      <c r="S220" s="2">
        <v>3.226363465069245</v>
      </c>
      <c r="T220" s="8">
        <f t="shared" si="14"/>
        <v>31583.992798230607</v>
      </c>
      <c r="U220" s="8">
        <f t="shared" si="15"/>
        <v>2488.0382223426136</v>
      </c>
    </row>
    <row r="221" spans="15:21" x14ac:dyDescent="0.25">
      <c r="O221">
        <v>217</v>
      </c>
      <c r="P221" s="7">
        <f t="shared" si="12"/>
        <v>6.016927777777778E-2</v>
      </c>
      <c r="Q221" s="7">
        <v>3.9445752715143967</v>
      </c>
      <c r="R221" s="8">
        <f t="shared" si="13"/>
        <v>38614.817678303756</v>
      </c>
      <c r="S221" s="2">
        <v>3.2235108973703848</v>
      </c>
      <c r="T221" s="8">
        <f t="shared" si="14"/>
        <v>31556.068022044448</v>
      </c>
      <c r="U221" s="8">
        <f t="shared" si="15"/>
        <v>2507.5665982796945</v>
      </c>
    </row>
    <row r="222" spans="15:21" x14ac:dyDescent="0.25">
      <c r="O222">
        <v>218</v>
      </c>
      <c r="P222" s="7">
        <f t="shared" si="12"/>
        <v>6.0446555555555559E-2</v>
      </c>
      <c r="Q222" s="7">
        <v>3.9369304895709312</v>
      </c>
      <c r="R222" s="8">
        <f t="shared" si="13"/>
        <v>38539.980252061927</v>
      </c>
      <c r="S222" s="2">
        <v>3.2206543832903876</v>
      </c>
      <c r="T222" s="8">
        <f t="shared" si="14"/>
        <v>31528.10461336236</v>
      </c>
      <c r="U222" s="8">
        <f t="shared" si="15"/>
        <v>2527.1687961565285</v>
      </c>
    </row>
    <row r="223" spans="15:21" x14ac:dyDescent="0.25">
      <c r="O223">
        <v>219</v>
      </c>
      <c r="P223" s="7">
        <f t="shared" si="12"/>
        <v>6.0723833333333338E-2</v>
      </c>
      <c r="Q223" s="7">
        <v>3.9292438627719282</v>
      </c>
      <c r="R223" s="8">
        <f t="shared" si="13"/>
        <v>38464.733191992338</v>
      </c>
      <c r="S223" s="2">
        <v>3.2177939355099303</v>
      </c>
      <c r="T223" s="8">
        <f t="shared" si="14"/>
        <v>31500.102696319907</v>
      </c>
      <c r="U223" s="8">
        <f t="shared" si="15"/>
        <v>2546.8448159731165</v>
      </c>
    </row>
    <row r="224" spans="15:21" x14ac:dyDescent="0.25">
      <c r="O224">
        <v>220</v>
      </c>
      <c r="P224" s="7">
        <f t="shared" si="12"/>
        <v>6.100111111111111E-2</v>
      </c>
      <c r="Q224" s="7">
        <v>3.9215153547145665</v>
      </c>
      <c r="R224" s="8">
        <f t="shared" si="13"/>
        <v>38389.076141735124</v>
      </c>
      <c r="S224" s="2">
        <v>3.2149295666111901</v>
      </c>
      <c r="T224" s="8">
        <f t="shared" si="14"/>
        <v>31472.062394088385</v>
      </c>
      <c r="U224" s="8">
        <f t="shared" si="15"/>
        <v>2566.5946577294576</v>
      </c>
    </row>
    <row r="225" spans="15:21" x14ac:dyDescent="0.25">
      <c r="O225">
        <v>221</v>
      </c>
      <c r="P225" s="7">
        <f t="shared" si="12"/>
        <v>6.1278388888888889E-2</v>
      </c>
      <c r="Q225" s="7">
        <v>3.9137449291304209</v>
      </c>
      <c r="R225" s="8">
        <f t="shared" si="13"/>
        <v>38313.008746246072</v>
      </c>
      <c r="S225" s="2">
        <v>3.212061289079049</v>
      </c>
      <c r="T225" s="8">
        <f t="shared" si="14"/>
        <v>31443.983828886641</v>
      </c>
      <c r="U225" s="8">
        <f t="shared" si="15"/>
        <v>2586.4183214255531</v>
      </c>
    </row>
    <row r="226" spans="15:21" x14ac:dyDescent="0.25">
      <c r="O226">
        <v>222</v>
      </c>
      <c r="P226" s="7">
        <f t="shared" si="12"/>
        <v>6.1555666666666675E-2</v>
      </c>
      <c r="Q226" s="7">
        <v>3.9059325498843478</v>
      </c>
      <c r="R226" s="8">
        <f t="shared" si="13"/>
        <v>38236.530651785717</v>
      </c>
      <c r="S226" s="2">
        <v>3.209189115302284</v>
      </c>
      <c r="T226" s="8">
        <f t="shared" si="14"/>
        <v>31415.867121992716</v>
      </c>
      <c r="U226" s="8">
        <f t="shared" si="15"/>
        <v>2606.3158070614022</v>
      </c>
    </row>
    <row r="227" spans="15:21" x14ac:dyDescent="0.25">
      <c r="O227">
        <v>223</v>
      </c>
      <c r="P227" s="7">
        <f t="shared" si="12"/>
        <v>6.183294444444444E-2</v>
      </c>
      <c r="Q227" s="7">
        <v>3.8980781809734086</v>
      </c>
      <c r="R227" s="8">
        <f t="shared" si="13"/>
        <v>38159.641505908774</v>
      </c>
      <c r="S227" s="2">
        <v>3.2063130575747403</v>
      </c>
      <c r="T227" s="8">
        <f t="shared" si="14"/>
        <v>31387.712393755333</v>
      </c>
      <c r="U227" s="8">
        <f t="shared" si="15"/>
        <v>2626.2871146370039</v>
      </c>
    </row>
    <row r="228" spans="15:21" x14ac:dyDescent="0.25">
      <c r="O228">
        <v>224</v>
      </c>
      <c r="P228" s="7">
        <f t="shared" si="12"/>
        <v>6.2110222222222219E-2</v>
      </c>
      <c r="Q228" s="7">
        <v>3.8901817865257899</v>
      </c>
      <c r="R228" s="8">
        <f t="shared" si="13"/>
        <v>38082.340957453598</v>
      </c>
      <c r="S228" s="2">
        <v>3.2034331280964778</v>
      </c>
      <c r="T228" s="8">
        <f t="shared" si="14"/>
        <v>31359.519763605123</v>
      </c>
      <c r="U228" s="8">
        <f t="shared" si="15"/>
        <v>2646.3322441523601</v>
      </c>
    </row>
    <row r="229" spans="15:21" x14ac:dyDescent="0.25">
      <c r="O229">
        <v>225</v>
      </c>
      <c r="P229" s="7">
        <f t="shared" si="12"/>
        <v>6.2387500000000005E-2</v>
      </c>
      <c r="Q229" s="7">
        <v>3.8822433307997368</v>
      </c>
      <c r="R229" s="8">
        <f t="shared" si="13"/>
        <v>38004.628656531742</v>
      </c>
      <c r="S229" s="2">
        <v>3.2005493389749038</v>
      </c>
      <c r="T229" s="8">
        <f t="shared" si="14"/>
        <v>31331.289350065697</v>
      </c>
      <c r="U229" s="8">
        <f t="shared" si="15"/>
        <v>2666.4511956074703</v>
      </c>
    </row>
    <row r="230" spans="15:21" x14ac:dyDescent="0.25">
      <c r="O230">
        <v>226</v>
      </c>
      <c r="P230" s="7">
        <f t="shared" si="12"/>
        <v>6.2664777777777791E-2</v>
      </c>
      <c r="Q230" s="7">
        <v>3.8742627781825076</v>
      </c>
      <c r="R230" s="8">
        <f t="shared" si="13"/>
        <v>37926.504254517713</v>
      </c>
      <c r="S230" s="2">
        <v>3.1976617022258855</v>
      </c>
      <c r="T230" s="8">
        <f t="shared" si="14"/>
        <v>31303.021270764548</v>
      </c>
      <c r="U230" s="8">
        <f t="shared" si="15"/>
        <v>2686.6439690023344</v>
      </c>
    </row>
    <row r="231" spans="15:21" x14ac:dyDescent="0.25">
      <c r="O231">
        <v>227</v>
      </c>
      <c r="P231" s="7">
        <f t="shared" si="12"/>
        <v>6.2942055555555557E-2</v>
      </c>
      <c r="Q231" s="7">
        <v>3.8662400931893428</v>
      </c>
      <c r="R231" s="8">
        <f t="shared" si="13"/>
        <v>37847.967404038856</v>
      </c>
      <c r="S231" s="2">
        <v>3.1947702297748446</v>
      </c>
      <c r="T231" s="8">
        <f t="shared" si="14"/>
        <v>31274.715642443782</v>
      </c>
      <c r="U231" s="8">
        <f t="shared" si="15"/>
        <v>2706.9105643369512</v>
      </c>
    </row>
    <row r="232" spans="15:21" x14ac:dyDescent="0.25">
      <c r="O232">
        <v>228</v>
      </c>
      <c r="P232" s="7">
        <f t="shared" si="12"/>
        <v>6.3219333333333336E-2</v>
      </c>
      <c r="Q232" s="7">
        <v>3.8581752404624279</v>
      </c>
      <c r="R232" s="8">
        <f t="shared" si="13"/>
        <v>37769.017758965245</v>
      </c>
      <c r="S232" s="2">
        <v>3.191874933457834</v>
      </c>
      <c r="T232" s="8">
        <f t="shared" si="14"/>
        <v>31246.372580970623</v>
      </c>
      <c r="U232" s="8">
        <f t="shared" si="15"/>
        <v>2727.2509816113215</v>
      </c>
    </row>
    <row r="233" spans="15:21" x14ac:dyDescent="0.25">
      <c r="O233">
        <v>229</v>
      </c>
      <c r="P233" s="7">
        <f t="shared" si="12"/>
        <v>6.3496611111111115E-2</v>
      </c>
      <c r="Q233" s="7">
        <v>3.8500681847698979</v>
      </c>
      <c r="R233" s="8">
        <f t="shared" si="13"/>
        <v>37689.65497439992</v>
      </c>
      <c r="S233" s="2">
        <v>3.1889758250225939</v>
      </c>
      <c r="T233" s="8">
        <f t="shared" si="14"/>
        <v>31217.992201347788</v>
      </c>
      <c r="U233" s="8">
        <f t="shared" si="15"/>
        <v>2747.6652208254463</v>
      </c>
    </row>
    <row r="234" spans="15:21" x14ac:dyDescent="0.25">
      <c r="O234">
        <v>230</v>
      </c>
      <c r="P234" s="7">
        <f t="shared" si="12"/>
        <v>6.3773888888888894E-2</v>
      </c>
      <c r="Q234" s="7">
        <v>3.8419188910048296</v>
      </c>
      <c r="R234" s="8">
        <f t="shared" si="13"/>
        <v>37609.878706669013</v>
      </c>
      <c r="S234" s="2">
        <v>3.1860729161296</v>
      </c>
      <c r="T234" s="8">
        <f t="shared" si="14"/>
        <v>31189.57461772372</v>
      </c>
      <c r="U234" s="8">
        <f t="shared" si="15"/>
        <v>2768.1532819793247</v>
      </c>
    </row>
    <row r="235" spans="15:21" x14ac:dyDescent="0.25">
      <c r="O235">
        <v>231</v>
      </c>
      <c r="P235" s="7">
        <f t="shared" si="12"/>
        <v>6.4051166666666673E-2</v>
      </c>
      <c r="Q235" s="7">
        <v>3.83372732418426</v>
      </c>
      <c r="R235" s="8">
        <f t="shared" si="13"/>
        <v>37529.688613312144</v>
      </c>
      <c r="S235" s="2">
        <v>3.1831662183530813</v>
      </c>
      <c r="T235" s="8">
        <f t="shared" si="14"/>
        <v>31161.119943402573</v>
      </c>
      <c r="U235" s="8">
        <f t="shared" si="15"/>
        <v>2788.7151650729566</v>
      </c>
    </row>
    <row r="236" spans="15:21" x14ac:dyDescent="0.25">
      <c r="O236">
        <v>232</v>
      </c>
      <c r="P236" s="7">
        <f t="shared" si="12"/>
        <v>6.4328444444444452E-2</v>
      </c>
      <c r="Q236" s="7">
        <v>3.8254934494482122</v>
      </c>
      <c r="R236" s="8">
        <f t="shared" si="13"/>
        <v>37449.084353072889</v>
      </c>
      <c r="S236" s="2">
        <v>3.180255743182034</v>
      </c>
      <c r="T236" s="8">
        <f t="shared" si="14"/>
        <v>31132.628290854114</v>
      </c>
      <c r="U236" s="8">
        <f t="shared" si="15"/>
        <v>2809.3508701063415</v>
      </c>
    </row>
    <row r="237" spans="15:21" x14ac:dyDescent="0.25">
      <c r="O237">
        <v>233</v>
      </c>
      <c r="P237" s="7">
        <f t="shared" si="12"/>
        <v>6.4605722222222231E-2</v>
      </c>
      <c r="Q237" s="7">
        <v>3.817217232058733</v>
      </c>
      <c r="R237" s="8">
        <f t="shared" si="13"/>
        <v>37368.065585889359</v>
      </c>
      <c r="S237" s="2">
        <v>3.1773415020212123</v>
      </c>
      <c r="T237" s="8">
        <f t="shared" si="14"/>
        <v>31104.099771723453</v>
      </c>
      <c r="U237" s="8">
        <f t="shared" si="15"/>
        <v>2830.0603970794809</v>
      </c>
    </row>
    <row r="238" spans="15:21" x14ac:dyDescent="0.25">
      <c r="O238">
        <v>234</v>
      </c>
      <c r="P238" s="7">
        <f t="shared" si="12"/>
        <v>6.4882999999999996E-2</v>
      </c>
      <c r="Q238" s="7">
        <v>3.8088986373989382</v>
      </c>
      <c r="R238" s="8">
        <f t="shared" si="13"/>
        <v>37286.631972884839</v>
      </c>
      <c r="S238" s="2">
        <v>3.1744235061921047</v>
      </c>
      <c r="T238" s="8">
        <f t="shared" si="14"/>
        <v>31075.53449684057</v>
      </c>
      <c r="U238" s="8">
        <f t="shared" si="15"/>
        <v>2850.8437459923725</v>
      </c>
    </row>
    <row r="239" spans="15:21" x14ac:dyDescent="0.25">
      <c r="O239">
        <v>235</v>
      </c>
      <c r="P239" s="7">
        <f t="shared" si="12"/>
        <v>6.5160277777777775E-2</v>
      </c>
      <c r="Q239" s="7">
        <v>3.8005376309720855</v>
      </c>
      <c r="R239" s="8">
        <f t="shared" si="13"/>
        <v>37204.783176358746</v>
      </c>
      <c r="S239" s="2">
        <v>3.171501766933897</v>
      </c>
      <c r="T239" s="8">
        <f t="shared" si="14"/>
        <v>31046.932576229752</v>
      </c>
      <c r="U239" s="8">
        <f t="shared" si="15"/>
        <v>2871.700916845019</v>
      </c>
    </row>
    <row r="240" spans="15:21" x14ac:dyDescent="0.25">
      <c r="O240">
        <v>236</v>
      </c>
      <c r="P240" s="7">
        <f t="shared" si="12"/>
        <v>6.5437555555555554E-2</v>
      </c>
      <c r="Q240" s="7">
        <v>3.7921341784006306</v>
      </c>
      <c r="R240" s="8">
        <f t="shared" si="13"/>
        <v>37122.518859777352</v>
      </c>
      <c r="S240" s="2">
        <v>3.1685762954044168</v>
      </c>
      <c r="T240" s="8">
        <f t="shared" si="14"/>
        <v>31018.294119118862</v>
      </c>
      <c r="U240" s="8">
        <f t="shared" si="15"/>
        <v>2892.6319096374195</v>
      </c>
    </row>
    <row r="241" spans="15:21" x14ac:dyDescent="0.25">
      <c r="O241">
        <v>237</v>
      </c>
      <c r="P241" s="7">
        <f t="shared" si="12"/>
        <v>6.5714833333333347E-2</v>
      </c>
      <c r="Q241" s="7">
        <v>3.783688245425326</v>
      </c>
      <c r="R241" s="8">
        <f t="shared" si="13"/>
        <v>37039.838687764975</v>
      </c>
      <c r="S241" s="2">
        <v>3.1656471026810671</v>
      </c>
      <c r="T241" s="8">
        <f t="shared" si="14"/>
        <v>30989.619233948441</v>
      </c>
      <c r="U241" s="8">
        <f t="shared" si="15"/>
        <v>2913.6367243695745</v>
      </c>
    </row>
    <row r="242" spans="15:21" x14ac:dyDescent="0.25">
      <c r="O242">
        <v>238</v>
      </c>
      <c r="P242" s="7">
        <f t="shared" si="12"/>
        <v>6.5992111111111112E-2</v>
      </c>
      <c r="Q242" s="7">
        <v>3.7751997979043046</v>
      </c>
      <c r="R242" s="8">
        <f t="shared" si="13"/>
        <v>36956.742326095038</v>
      </c>
      <c r="S242" s="2">
        <v>3.162714199761739</v>
      </c>
      <c r="T242" s="8">
        <f t="shared" si="14"/>
        <v>30960.908028380662</v>
      </c>
      <c r="U242" s="8">
        <f t="shared" si="15"/>
        <v>2934.7153610414807</v>
      </c>
    </row>
    <row r="243" spans="15:21" x14ac:dyDescent="0.25">
      <c r="O243">
        <v>239</v>
      </c>
      <c r="P243" s="7">
        <f t="shared" si="12"/>
        <v>6.6269388888888892E-2</v>
      </c>
      <c r="Q243" s="7">
        <v>3.7666688018121905</v>
      </c>
      <c r="R243" s="8">
        <f t="shared" si="13"/>
        <v>36873.229441681287</v>
      </c>
      <c r="S243" s="2">
        <v>3.1597775975657187</v>
      </c>
      <c r="T243" s="8">
        <f t="shared" si="14"/>
        <v>30932.160609308219</v>
      </c>
      <c r="U243" s="8">
        <f t="shared" si="15"/>
        <v>2955.8678196531419</v>
      </c>
    </row>
    <row r="244" spans="15:21" x14ac:dyDescent="0.25">
      <c r="O244">
        <v>240</v>
      </c>
      <c r="P244" s="7">
        <f t="shared" si="12"/>
        <v>6.6546666666666671E-2</v>
      </c>
      <c r="Q244" s="7">
        <v>3.7580952232392124</v>
      </c>
      <c r="R244" s="8">
        <f t="shared" si="13"/>
        <v>36789.299702569209</v>
      </c>
      <c r="S244" s="2">
        <v>3.1568373069345745</v>
      </c>
      <c r="T244" s="8">
        <f t="shared" si="14"/>
        <v>30903.377082862982</v>
      </c>
      <c r="U244" s="8">
        <f t="shared" si="15"/>
        <v>2977.0941002045565</v>
      </c>
    </row>
    <row r="245" spans="15:21" x14ac:dyDescent="0.25">
      <c r="O245">
        <v>241</v>
      </c>
      <c r="P245" s="7">
        <f t="shared" si="12"/>
        <v>6.6823944444444436E-2</v>
      </c>
      <c r="Q245" s="7">
        <v>3.7494790283903301</v>
      </c>
      <c r="R245" s="8">
        <f t="shared" si="13"/>
        <v>36704.952777927407</v>
      </c>
      <c r="S245" s="2">
        <v>3.153893338633031</v>
      </c>
      <c r="T245" s="8">
        <f t="shared" si="14"/>
        <v>30874.557554424584</v>
      </c>
      <c r="U245" s="8">
        <f t="shared" si="15"/>
        <v>2998.3942026957243</v>
      </c>
    </row>
    <row r="246" spans="15:21" x14ac:dyDescent="0.25">
      <c r="O246">
        <v>242</v>
      </c>
      <c r="P246" s="7">
        <f t="shared" si="12"/>
        <v>6.7101222222222229E-2</v>
      </c>
      <c r="Q246" s="7">
        <v>3.740820183584364</v>
      </c>
      <c r="R246" s="8">
        <f t="shared" si="13"/>
        <v>36620.188338039115</v>
      </c>
      <c r="S246" s="2">
        <v>3.1509457033498305</v>
      </c>
      <c r="T246" s="8">
        <f t="shared" si="14"/>
        <v>30845.70212862884</v>
      </c>
      <c r="U246" s="8">
        <f t="shared" si="15"/>
        <v>3019.7681271266474</v>
      </c>
    </row>
    <row r="247" spans="15:21" x14ac:dyDescent="0.25">
      <c r="O247">
        <v>243</v>
      </c>
      <c r="P247" s="7">
        <f t="shared" si="12"/>
        <v>6.7378500000000008E-2</v>
      </c>
      <c r="Q247" s="7">
        <v>3.7321186552531631</v>
      </c>
      <c r="R247" s="8">
        <f t="shared" si="13"/>
        <v>36535.006054294048</v>
      </c>
      <c r="S247" s="2">
        <v>3.1479944116985847</v>
      </c>
      <c r="T247" s="8">
        <f t="shared" si="14"/>
        <v>30816.810909376072</v>
      </c>
      <c r="U247" s="8">
        <f t="shared" si="15"/>
        <v>3041.2158734973227</v>
      </c>
    </row>
    <row r="248" spans="15:21" x14ac:dyDescent="0.25">
      <c r="O248">
        <v>244</v>
      </c>
      <c r="P248" s="7">
        <f t="shared" si="12"/>
        <v>6.7655777777777787E-2</v>
      </c>
      <c r="Q248" s="7">
        <v>3.7233744099407282</v>
      </c>
      <c r="R248" s="8">
        <f t="shared" si="13"/>
        <v>36449.405599179801</v>
      </c>
      <c r="S248" s="2">
        <v>3.1450394742186027</v>
      </c>
      <c r="T248" s="8">
        <f t="shared" si="14"/>
        <v>30787.883999839247</v>
      </c>
      <c r="U248" s="8">
        <f t="shared" si="15"/>
        <v>3062.7374418077525</v>
      </c>
    </row>
    <row r="249" spans="15:21" x14ac:dyDescent="0.25">
      <c r="O249">
        <v>245</v>
      </c>
      <c r="P249" s="7">
        <f t="shared" si="12"/>
        <v>6.7933055555555552E-2</v>
      </c>
      <c r="Q249" s="7">
        <v>3.7145874143024065</v>
      </c>
      <c r="R249" s="8">
        <f t="shared" si="13"/>
        <v>36363.38664627399</v>
      </c>
      <c r="S249" s="2">
        <v>3.1420809013757216</v>
      </c>
      <c r="T249" s="8">
        <f t="shared" si="14"/>
        <v>30758.921502472076</v>
      </c>
      <c r="U249" s="8">
        <f t="shared" si="15"/>
        <v>3084.3328320579349</v>
      </c>
    </row>
    <row r="250" spans="15:21" x14ac:dyDescent="0.25">
      <c r="O250">
        <v>246</v>
      </c>
      <c r="P250" s="7">
        <f t="shared" si="12"/>
        <v>6.8210333333333331E-2</v>
      </c>
      <c r="Q250" s="7">
        <v>3.7057576351040549</v>
      </c>
      <c r="R250" s="8">
        <f t="shared" si="13"/>
        <v>36276.948870236032</v>
      </c>
      <c r="S250" s="2">
        <v>3.1391187035631134</v>
      </c>
      <c r="T250" s="8">
        <f t="shared" si="14"/>
        <v>30729.923519016938</v>
      </c>
      <c r="U250" s="8">
        <f t="shared" si="15"/>
        <v>3106.0020442478713</v>
      </c>
    </row>
    <row r="251" spans="15:21" x14ac:dyDescent="0.25">
      <c r="O251">
        <v>247</v>
      </c>
      <c r="P251" s="7">
        <f t="shared" si="12"/>
        <v>6.848761111111111E-2</v>
      </c>
      <c r="Q251" s="7">
        <v>3.6968850392212222</v>
      </c>
      <c r="R251" s="8">
        <f t="shared" si="13"/>
        <v>36190.09194679917</v>
      </c>
      <c r="S251" s="2">
        <v>3.1361528911020793</v>
      </c>
      <c r="T251" s="8">
        <f t="shared" si="14"/>
        <v>30700.890150512623</v>
      </c>
      <c r="U251" s="8">
        <f t="shared" si="15"/>
        <v>3127.7450783775621</v>
      </c>
    </row>
    <row r="252" spans="15:21" x14ac:dyDescent="0.25">
      <c r="O252">
        <v>248</v>
      </c>
      <c r="P252" s="7">
        <f t="shared" si="12"/>
        <v>6.8764888888888903E-2</v>
      </c>
      <c r="Q252" s="7">
        <v>3.687969593638349</v>
      </c>
      <c r="R252" s="8">
        <f t="shared" si="13"/>
        <v>36102.81555276263</v>
      </c>
      <c r="S252" s="2">
        <v>3.1331834742428435</v>
      </c>
      <c r="T252" s="8">
        <f t="shared" si="14"/>
        <v>30671.82149730215</v>
      </c>
      <c r="U252" s="8">
        <f t="shared" si="15"/>
        <v>3149.5619344470069</v>
      </c>
    </row>
    <row r="253" spans="15:21" x14ac:dyDescent="0.25">
      <c r="O253">
        <v>249</v>
      </c>
      <c r="P253" s="7">
        <f t="shared" si="12"/>
        <v>6.9042166666666668E-2</v>
      </c>
      <c r="Q253" s="7">
        <v>3.6790112654479712</v>
      </c>
      <c r="R253" s="8">
        <f t="shared" si="13"/>
        <v>36015.11936598381</v>
      </c>
      <c r="S253" s="2">
        <v>3.130210463165322</v>
      </c>
      <c r="T253" s="8">
        <f t="shared" si="14"/>
        <v>30642.717659040245</v>
      </c>
      <c r="U253" s="8">
        <f t="shared" si="15"/>
        <v>3171.4526124562035</v>
      </c>
    </row>
    <row r="254" spans="15:21" x14ac:dyDescent="0.25">
      <c r="O254">
        <v>250</v>
      </c>
      <c r="P254" s="7">
        <f t="shared" si="12"/>
        <v>6.9319444444444447E-2</v>
      </c>
      <c r="Q254" s="7">
        <v>3.6700100218499263</v>
      </c>
      <c r="R254" s="8">
        <f t="shared" si="13"/>
        <v>35927.003065370525</v>
      </c>
      <c r="S254" s="2">
        <v>3.1272338679798857</v>
      </c>
      <c r="T254" s="8">
        <f t="shared" si="14"/>
        <v>30613.578734700837</v>
      </c>
      <c r="U254" s="8">
        <f t="shared" si="15"/>
        <v>3193.417112405155</v>
      </c>
    </row>
    <row r="255" spans="15:21" x14ac:dyDescent="0.25">
      <c r="O255">
        <v>251</v>
      </c>
      <c r="P255" s="7">
        <f t="shared" si="12"/>
        <v>6.9596722222222226E-2</v>
      </c>
      <c r="Q255" s="7">
        <v>3.6609658301505816</v>
      </c>
      <c r="R255" s="8">
        <f t="shared" si="13"/>
        <v>35838.466330873438</v>
      </c>
      <c r="S255" s="2">
        <v>3.1242536987281149</v>
      </c>
      <c r="T255" s="8">
        <f t="shared" si="14"/>
        <v>30584.404822584456</v>
      </c>
      <c r="U255" s="8">
        <f t="shared" si="15"/>
        <v>3215.45543429386</v>
      </c>
    </row>
    <row r="256" spans="15:21" x14ac:dyDescent="0.25">
      <c r="O256">
        <v>252</v>
      </c>
      <c r="P256" s="7">
        <f t="shared" si="12"/>
        <v>6.9873999999999992E-2</v>
      </c>
      <c r="Q256" s="7">
        <v>3.6518786577620603</v>
      </c>
      <c r="R256" s="8">
        <f t="shared" si="13"/>
        <v>35749.508843478514</v>
      </c>
      <c r="S256" s="2">
        <v>3.121269965383537</v>
      </c>
      <c r="T256" s="8">
        <f t="shared" si="14"/>
        <v>30555.19602032542</v>
      </c>
      <c r="U256" s="8">
        <f t="shared" si="15"/>
        <v>3237.5675781223181</v>
      </c>
    </row>
    <row r="257" spans="15:21" x14ac:dyDescent="0.25">
      <c r="O257">
        <v>253</v>
      </c>
      <c r="P257" s="7">
        <f t="shared" si="12"/>
        <v>7.0151277777777785E-2</v>
      </c>
      <c r="Q257" s="7">
        <v>3.6427484722014807</v>
      </c>
      <c r="R257" s="8">
        <f t="shared" si="13"/>
        <v>35660.130285199542</v>
      </c>
      <c r="S257" s="2">
        <v>3.1182826778523571</v>
      </c>
      <c r="T257" s="8">
        <f t="shared" si="14"/>
        <v>30525.952424899013</v>
      </c>
      <c r="U257" s="8">
        <f t="shared" si="15"/>
        <v>3259.7535438905311</v>
      </c>
    </row>
    <row r="258" spans="15:21" x14ac:dyDescent="0.25">
      <c r="O258">
        <v>254</v>
      </c>
      <c r="P258" s="7">
        <f t="shared" si="12"/>
        <v>7.0428555555555564E-2</v>
      </c>
      <c r="Q258" s="7">
        <v>3.6335752410902034</v>
      </c>
      <c r="R258" s="8">
        <f t="shared" si="13"/>
        <v>35570.330339070759</v>
      </c>
      <c r="S258" s="2">
        <v>3.1152918459741779</v>
      </c>
      <c r="T258" s="8">
        <f t="shared" si="14"/>
        <v>30496.674132628523</v>
      </c>
      <c r="U258" s="8">
        <f t="shared" si="15"/>
        <v>3282.0133315984976</v>
      </c>
    </row>
    <row r="259" spans="15:21" x14ac:dyDescent="0.25">
      <c r="O259">
        <v>255</v>
      </c>
      <c r="P259" s="7">
        <f t="shared" si="12"/>
        <v>7.0705833333333343E-2</v>
      </c>
      <c r="Q259" s="7">
        <v>3.6243589321530925</v>
      </c>
      <c r="R259" s="8">
        <f t="shared" si="13"/>
        <v>35480.108689139655</v>
      </c>
      <c r="S259" s="2">
        <v>3.112297479522705</v>
      </c>
      <c r="T259" s="8">
        <f t="shared" si="14"/>
        <v>30467.361239192149</v>
      </c>
      <c r="U259" s="8">
        <f t="shared" si="15"/>
        <v>3304.3469412462168</v>
      </c>
    </row>
    <row r="260" spans="15:21" x14ac:dyDescent="0.25">
      <c r="O260">
        <v>256</v>
      </c>
      <c r="P260" s="7">
        <f t="shared" si="12"/>
        <v>7.0983111111111108E-2</v>
      </c>
      <c r="Q260" s="7">
        <v>3.6150995132177615</v>
      </c>
      <c r="R260" s="8">
        <f t="shared" si="13"/>
        <v>35389.46502045956</v>
      </c>
      <c r="S260" s="2">
        <v>3.1092995882064489</v>
      </c>
      <c r="T260" s="8">
        <f t="shared" si="14"/>
        <v>30438.013839629875</v>
      </c>
      <c r="U260" s="8">
        <f t="shared" si="15"/>
        <v>3326.7543728336891</v>
      </c>
    </row>
    <row r="261" spans="15:21" x14ac:dyDescent="0.25">
      <c r="O261">
        <v>257</v>
      </c>
      <c r="P261" s="7">
        <f t="shared" ref="P261:P324" si="16">O261/3600000*998.2</f>
        <v>7.1260388888888887E-2</v>
      </c>
      <c r="Q261" s="7">
        <v>3.6057969522138684</v>
      </c>
      <c r="R261" s="8">
        <f t="shared" ref="R261:R324" si="17">Q261*998.2*9.807</f>
        <v>35298.399019082761</v>
      </c>
      <c r="S261" s="2">
        <v>3.1062981816694095</v>
      </c>
      <c r="T261" s="8">
        <f t="shared" ref="T261:T324" si="18">S261*998.2*9.807</f>
        <v>30408.632028350163</v>
      </c>
      <c r="U261" s="8">
        <f t="shared" ref="U261:U324" si="19">1.18146827451406E-12 + 12788.3525641025*P261 + 480092.948717949*P261^2</f>
        <v>3349.2356263609167</v>
      </c>
    </row>
    <row r="262" spans="15:21" x14ac:dyDescent="0.25">
      <c r="O262">
        <v>258</v>
      </c>
      <c r="P262" s="7">
        <f t="shared" si="16"/>
        <v>7.1537666666666666E-2</v>
      </c>
      <c r="Q262" s="7">
        <v>3.5964512171723815</v>
      </c>
      <c r="R262" s="8">
        <f t="shared" si="17"/>
        <v>35206.910372053288</v>
      </c>
      <c r="S262" s="2">
        <v>3.1032932694917594</v>
      </c>
      <c r="T262" s="8">
        <f t="shared" si="18"/>
        <v>30379.21589913666</v>
      </c>
      <c r="U262" s="8">
        <f t="shared" si="19"/>
        <v>3371.790701827897</v>
      </c>
    </row>
    <row r="263" spans="15:21" x14ac:dyDescent="0.25">
      <c r="O263">
        <v>259</v>
      </c>
      <c r="P263" s="7">
        <f t="shared" si="16"/>
        <v>7.1814944444444459E-2</v>
      </c>
      <c r="Q263" s="7">
        <v>3.5870622762248674</v>
      </c>
      <c r="R263" s="8">
        <f t="shared" si="17"/>
        <v>35114.998767399993</v>
      </c>
      <c r="S263" s="2">
        <v>3.1002848611905045</v>
      </c>
      <c r="T263" s="8">
        <f t="shared" si="18"/>
        <v>30349.765545154627</v>
      </c>
      <c r="U263" s="8">
        <f t="shared" si="19"/>
        <v>3394.4195992346322</v>
      </c>
    </row>
    <row r="264" spans="15:21" x14ac:dyDescent="0.25">
      <c r="O264">
        <v>260</v>
      </c>
      <c r="P264" s="7">
        <f t="shared" si="16"/>
        <v>7.2092222222222224E-2</v>
      </c>
      <c r="Q264" s="7">
        <v>3.5776300976027882</v>
      </c>
      <c r="R264" s="8">
        <f t="shared" si="17"/>
        <v>35022.663894129604</v>
      </c>
      <c r="S264" s="2">
        <v>3.0972729662201499</v>
      </c>
      <c r="T264" s="8">
        <f t="shared" si="18"/>
        <v>30320.281058957517</v>
      </c>
      <c r="U264" s="8">
        <f t="shared" si="19"/>
        <v>3417.1223185811195</v>
      </c>
    </row>
    <row r="265" spans="15:21" x14ac:dyDescent="0.25">
      <c r="O265">
        <v>261</v>
      </c>
      <c r="P265" s="7">
        <f t="shared" si="16"/>
        <v>7.2369500000000003E-2</v>
      </c>
      <c r="Q265" s="7">
        <v>3.5681546496368091</v>
      </c>
      <c r="R265" s="8">
        <f t="shared" si="17"/>
        <v>34929.905442220013</v>
      </c>
      <c r="S265" s="2">
        <v>3.0942575939733441</v>
      </c>
      <c r="T265" s="8">
        <f t="shared" si="18"/>
        <v>30290.762532493216</v>
      </c>
      <c r="U265" s="8">
        <f t="shared" si="19"/>
        <v>3439.8988598673614</v>
      </c>
    </row>
    <row r="266" spans="15:21" x14ac:dyDescent="0.25">
      <c r="O266">
        <v>262</v>
      </c>
      <c r="P266" s="7">
        <f t="shared" si="16"/>
        <v>7.2646777777777782E-2</v>
      </c>
      <c r="Q266" s="7">
        <v>3.5586359007561015</v>
      </c>
      <c r="R266" s="8">
        <f t="shared" si="17"/>
        <v>34836.723102613403</v>
      </c>
      <c r="S266" s="2">
        <v>3.0912387537815267</v>
      </c>
      <c r="T266" s="8">
        <f t="shared" si="18"/>
        <v>30261.210057110431</v>
      </c>
      <c r="U266" s="8">
        <f t="shared" si="19"/>
        <v>3462.7492230933562</v>
      </c>
    </row>
    <row r="267" spans="15:21" x14ac:dyDescent="0.25">
      <c r="O267">
        <v>263</v>
      </c>
      <c r="P267" s="7">
        <f t="shared" si="16"/>
        <v>7.2924055555555548E-2</v>
      </c>
      <c r="Q267" s="7">
        <v>3.5490738194876625</v>
      </c>
      <c r="R267" s="8">
        <f t="shared" si="17"/>
        <v>34743.116567209625</v>
      </c>
      <c r="S267" s="2">
        <v>3.0882164549155489</v>
      </c>
      <c r="T267" s="8">
        <f t="shared" si="18"/>
        <v>30231.62372356475</v>
      </c>
      <c r="U267" s="8">
        <f t="shared" si="19"/>
        <v>3485.6734082591042</v>
      </c>
    </row>
    <row r="268" spans="15:21" x14ac:dyDescent="0.25">
      <c r="O268">
        <v>264</v>
      </c>
      <c r="P268" s="7">
        <f t="shared" si="16"/>
        <v>7.320133333333334E-2</v>
      </c>
      <c r="Q268" s="7">
        <v>3.5394683744556472</v>
      </c>
      <c r="R268" s="8">
        <f t="shared" si="17"/>
        <v>34649.085528859621</v>
      </c>
      <c r="S268" s="2">
        <v>3.0851907065863053</v>
      </c>
      <c r="T268" s="8">
        <f t="shared" si="18"/>
        <v>30202.003622024815</v>
      </c>
      <c r="U268" s="8">
        <f t="shared" si="19"/>
        <v>3508.671415364608</v>
      </c>
    </row>
    <row r="269" spans="15:21" x14ac:dyDescent="0.25">
      <c r="O269">
        <v>265</v>
      </c>
      <c r="P269" s="7">
        <f t="shared" si="16"/>
        <v>7.347861111111112E-2</v>
      </c>
      <c r="Q269" s="7">
        <v>3.5298195343806924</v>
      </c>
      <c r="R269" s="8">
        <f t="shared" si="17"/>
        <v>34554.629681358849</v>
      </c>
      <c r="S269" s="2">
        <v>3.0821615179453414</v>
      </c>
      <c r="T269" s="8">
        <f t="shared" si="18"/>
        <v>30172.349842078282</v>
      </c>
      <c r="U269" s="8">
        <f t="shared" si="19"/>
        <v>3531.7432444098645</v>
      </c>
    </row>
    <row r="270" spans="15:21" x14ac:dyDescent="0.25">
      <c r="O270">
        <v>266</v>
      </c>
      <c r="P270" s="7">
        <f t="shared" si="16"/>
        <v>7.3755888888888899E-2</v>
      </c>
      <c r="Q270" s="7">
        <v>3.5201272680792557</v>
      </c>
      <c r="R270" s="8">
        <f t="shared" si="17"/>
        <v>34459.748719440766</v>
      </c>
      <c r="S270" s="2">
        <v>3.0791288980854641</v>
      </c>
      <c r="T270" s="8">
        <f t="shared" si="18"/>
        <v>30142.662472737804</v>
      </c>
      <c r="U270" s="8">
        <f t="shared" si="19"/>
        <v>3554.8888953948749</v>
      </c>
    </row>
    <row r="271" spans="15:21" x14ac:dyDescent="0.25">
      <c r="O271">
        <v>267</v>
      </c>
      <c r="P271" s="7">
        <f t="shared" si="16"/>
        <v>7.4033166666666664E-2</v>
      </c>
      <c r="Q271" s="7">
        <v>3.510391544462975</v>
      </c>
      <c r="R271" s="8">
        <f t="shared" si="17"/>
        <v>34364.442338770612</v>
      </c>
      <c r="S271" s="2">
        <v>3.0760928560413316</v>
      </c>
      <c r="T271" s="8">
        <f t="shared" si="18"/>
        <v>30112.941602446786</v>
      </c>
      <c r="U271" s="8">
        <f t="shared" si="19"/>
        <v>3578.1083683196371</v>
      </c>
    </row>
    <row r="272" spans="15:21" x14ac:dyDescent="0.25">
      <c r="O272">
        <v>268</v>
      </c>
      <c r="P272" s="7">
        <f t="shared" si="16"/>
        <v>7.4310444444444443E-2</v>
      </c>
      <c r="Q272" s="7">
        <v>3.5006123325380019</v>
      </c>
      <c r="R272" s="8">
        <f t="shared" si="17"/>
        <v>34268.71023593883</v>
      </c>
      <c r="S272" s="2">
        <v>3.0730534007900481</v>
      </c>
      <c r="T272" s="8">
        <f t="shared" si="18"/>
        <v>30083.187319085217</v>
      </c>
      <c r="U272" s="8">
        <f t="shared" si="19"/>
        <v>3601.4016631841541</v>
      </c>
    </row>
    <row r="273" spans="15:21" x14ac:dyDescent="0.25">
      <c r="O273">
        <v>269</v>
      </c>
      <c r="P273" s="7">
        <f t="shared" si="16"/>
        <v>7.4587722222222222E-2</v>
      </c>
      <c r="Q273" s="7">
        <v>3.4907896014043804</v>
      </c>
      <c r="R273" s="8">
        <f t="shared" si="17"/>
        <v>34172.552108455013</v>
      </c>
      <c r="S273" s="2">
        <v>3.0700105412517393</v>
      </c>
      <c r="T273" s="8">
        <f t="shared" si="18"/>
        <v>30053.399709975307</v>
      </c>
      <c r="U273" s="8">
        <f t="shared" si="19"/>
        <v>3624.7687799884256</v>
      </c>
    </row>
    <row r="274" spans="15:21" x14ac:dyDescent="0.25">
      <c r="O274">
        <v>270</v>
      </c>
      <c r="P274" s="7">
        <f t="shared" si="16"/>
        <v>7.4865000000000001E-2</v>
      </c>
      <c r="Q274" s="7">
        <v>3.4809233202553997</v>
      </c>
      <c r="R274" s="8">
        <f t="shared" si="17"/>
        <v>34075.967654741566</v>
      </c>
      <c r="S274" s="2">
        <v>3.0669642862901267</v>
      </c>
      <c r="T274" s="8">
        <f t="shared" si="18"/>
        <v>30023.578861887112</v>
      </c>
      <c r="U274" s="8">
        <f t="shared" si="19"/>
        <v>3648.2097187324498</v>
      </c>
    </row>
    <row r="275" spans="15:21" x14ac:dyDescent="0.25">
      <c r="O275">
        <v>271</v>
      </c>
      <c r="P275" s="7">
        <f t="shared" si="16"/>
        <v>7.514227777777778E-2</v>
      </c>
      <c r="Q275" s="7">
        <v>3.4710134583769801</v>
      </c>
      <c r="R275" s="8">
        <f t="shared" si="17"/>
        <v>33978.956574127704</v>
      </c>
      <c r="S275" s="2">
        <v>3.0639146447130945</v>
      </c>
      <c r="T275" s="8">
        <f t="shared" si="18"/>
        <v>29993.724861044058</v>
      </c>
      <c r="U275" s="8">
        <f t="shared" si="19"/>
        <v>3671.724479416228</v>
      </c>
    </row>
    <row r="276" spans="15:21" x14ac:dyDescent="0.25">
      <c r="O276">
        <v>272</v>
      </c>
      <c r="P276" s="7">
        <f t="shared" si="16"/>
        <v>7.5419555555555559E-2</v>
      </c>
      <c r="Q276" s="7">
        <v>3.4610599851470436</v>
      </c>
      <c r="R276" s="8">
        <f t="shared" si="17"/>
        <v>33881.518566843253</v>
      </c>
      <c r="S276" s="2">
        <v>3.0608616252732395</v>
      </c>
      <c r="T276" s="8">
        <f t="shared" si="18"/>
        <v>29963.837793128365</v>
      </c>
      <c r="U276" s="8">
        <f t="shared" si="19"/>
        <v>3695.3130620397601</v>
      </c>
    </row>
    <row r="277" spans="15:21" x14ac:dyDescent="0.25">
      <c r="O277">
        <v>273</v>
      </c>
      <c r="P277" s="7">
        <f t="shared" si="16"/>
        <v>7.5696833333333338E-2</v>
      </c>
      <c r="Q277" s="7">
        <v>3.451062870034904</v>
      </c>
      <c r="R277" s="8">
        <f t="shared" si="17"/>
        <v>33783.653334012728</v>
      </c>
      <c r="S277" s="2">
        <v>3.0578052366684267</v>
      </c>
      <c r="T277" s="8">
        <f t="shared" si="18"/>
        <v>29933.917743286449</v>
      </c>
      <c r="U277" s="8">
        <f t="shared" si="19"/>
        <v>3718.9754666030458</v>
      </c>
    </row>
    <row r="278" spans="15:21" x14ac:dyDescent="0.25">
      <c r="O278">
        <v>274</v>
      </c>
      <c r="P278" s="7">
        <f t="shared" si="16"/>
        <v>7.5974111111111103E-2</v>
      </c>
      <c r="Q278" s="7">
        <v>3.4410220826006555</v>
      </c>
      <c r="R278" s="8">
        <f t="shared" si="17"/>
        <v>33685.360577649313</v>
      </c>
      <c r="S278" s="2">
        <v>3.054745487542327</v>
      </c>
      <c r="T278" s="8">
        <f t="shared" si="18"/>
        <v>29903.964796134213</v>
      </c>
      <c r="U278" s="8">
        <f t="shared" si="19"/>
        <v>3742.7116931060837</v>
      </c>
    </row>
    <row r="279" spans="15:21" x14ac:dyDescent="0.25">
      <c r="O279">
        <v>275</v>
      </c>
      <c r="P279" s="7">
        <f t="shared" si="16"/>
        <v>7.6251388888888896E-2</v>
      </c>
      <c r="Q279" s="7">
        <v>3.4309375924945806</v>
      </c>
      <c r="R279" s="8">
        <f t="shared" si="17"/>
        <v>33586.64000064908</v>
      </c>
      <c r="S279" s="2">
        <v>3.0516823864849547</v>
      </c>
      <c r="T279" s="8">
        <f t="shared" si="18"/>
        <v>29873.979035762288</v>
      </c>
      <c r="U279" s="8">
        <f t="shared" si="19"/>
        <v>3766.5217415488778</v>
      </c>
    </row>
    <row r="280" spans="15:21" x14ac:dyDescent="0.25">
      <c r="O280">
        <v>276</v>
      </c>
      <c r="P280" s="7">
        <f t="shared" si="16"/>
        <v>7.6528666666666675E-2</v>
      </c>
      <c r="Q280" s="7">
        <v>3.4208093694565522</v>
      </c>
      <c r="R280" s="8">
        <f t="shared" si="17"/>
        <v>33487.491306785145</v>
      </c>
      <c r="S280" s="2">
        <v>3.0486159420331918</v>
      </c>
      <c r="T280" s="8">
        <f t="shared" si="18"/>
        <v>29843.960545741178</v>
      </c>
      <c r="U280" s="8">
        <f t="shared" si="19"/>
        <v>3790.4056119314246</v>
      </c>
    </row>
    <row r="281" spans="15:21" x14ac:dyDescent="0.25">
      <c r="O281">
        <v>277</v>
      </c>
      <c r="P281" s="7">
        <f t="shared" si="16"/>
        <v>7.6805944444444454E-2</v>
      </c>
      <c r="Q281" s="7">
        <v>3.4106373833154278</v>
      </c>
      <c r="R281" s="8">
        <f t="shared" si="17"/>
        <v>33387.914200701693</v>
      </c>
      <c r="S281" s="2">
        <v>3.045546162671307</v>
      </c>
      <c r="T281" s="8">
        <f t="shared" si="18"/>
        <v>29813.909409126336</v>
      </c>
      <c r="U281" s="8">
        <f t="shared" si="19"/>
        <v>3814.3633042537249</v>
      </c>
    </row>
    <row r="282" spans="15:21" x14ac:dyDescent="0.25">
      <c r="O282">
        <v>278</v>
      </c>
      <c r="P282" s="7">
        <f t="shared" si="16"/>
        <v>7.708322222222222E-2</v>
      </c>
      <c r="Q282" s="7">
        <v>3.4004216039884998</v>
      </c>
      <c r="R282" s="8">
        <f t="shared" si="17"/>
        <v>33287.908387908654</v>
      </c>
      <c r="S282" s="2">
        <v>3.0424730568314762</v>
      </c>
      <c r="T282" s="8">
        <f t="shared" si="18"/>
        <v>29783.825708463264</v>
      </c>
      <c r="U282" s="8">
        <f t="shared" si="19"/>
        <v>3838.3948185157774</v>
      </c>
    </row>
    <row r="283" spans="15:21" x14ac:dyDescent="0.25">
      <c r="O283">
        <v>279</v>
      </c>
      <c r="P283" s="7">
        <f t="shared" si="16"/>
        <v>7.7360499999999999E-2</v>
      </c>
      <c r="Q283" s="7">
        <v>3.3901620014808911</v>
      </c>
      <c r="R283" s="8">
        <f t="shared" si="17"/>
        <v>33187.473574775759</v>
      </c>
      <c r="S283" s="2">
        <v>3.0393966328942783</v>
      </c>
      <c r="T283" s="8">
        <f t="shared" si="18"/>
        <v>29753.709525792357</v>
      </c>
      <c r="U283" s="8">
        <f t="shared" si="19"/>
        <v>3862.5001547175852</v>
      </c>
    </row>
    <row r="284" spans="15:21" x14ac:dyDescent="0.25">
      <c r="O284">
        <v>280</v>
      </c>
      <c r="P284" s="7">
        <f t="shared" si="16"/>
        <v>7.7637777777777792E-2</v>
      </c>
      <c r="Q284" s="7">
        <v>3.3798585458849919</v>
      </c>
      <c r="R284" s="8">
        <f t="shared" si="17"/>
        <v>33086.609468527029</v>
      </c>
      <c r="S284" s="2">
        <v>3.0363168991892024</v>
      </c>
      <c r="T284" s="8">
        <f t="shared" si="18"/>
        <v>29723.560942653883</v>
      </c>
      <c r="U284" s="8">
        <f t="shared" si="19"/>
        <v>3886.679312859148</v>
      </c>
    </row>
    <row r="285" spans="15:21" x14ac:dyDescent="0.25">
      <c r="O285">
        <v>281</v>
      </c>
      <c r="P285" s="7">
        <f t="shared" si="16"/>
        <v>7.7915055555555557E-2</v>
      </c>
      <c r="Q285" s="7">
        <v>3.3695112073798992</v>
      </c>
      <c r="R285" s="8">
        <f t="shared" si="17"/>
        <v>32985.315777235279</v>
      </c>
      <c r="S285" s="2">
        <v>3.0332338639951377</v>
      </c>
      <c r="T285" s="8">
        <f t="shared" si="18"/>
        <v>29693.380040092758</v>
      </c>
      <c r="U285" s="8">
        <f t="shared" si="19"/>
        <v>3910.9322929404616</v>
      </c>
    </row>
    <row r="286" spans="15:21" x14ac:dyDescent="0.25">
      <c r="O286">
        <v>282</v>
      </c>
      <c r="P286" s="7">
        <f t="shared" si="16"/>
        <v>7.8192333333333336E-2</v>
      </c>
      <c r="Q286" s="7">
        <v>3.3591199562308516</v>
      </c>
      <c r="R286" s="8">
        <f t="shared" si="17"/>
        <v>32883.592209816605</v>
      </c>
      <c r="S286" s="2">
        <v>3.0301475355408605</v>
      </c>
      <c r="T286" s="8">
        <f t="shared" si="18"/>
        <v>29663.166898663334</v>
      </c>
      <c r="U286" s="8">
        <f t="shared" si="19"/>
        <v>3935.2590949615296</v>
      </c>
    </row>
    <row r="287" spans="15:21" x14ac:dyDescent="0.25">
      <c r="O287">
        <v>283</v>
      </c>
      <c r="P287" s="7">
        <f t="shared" si="16"/>
        <v>7.8469611111111115E-2</v>
      </c>
      <c r="Q287" s="7">
        <v>3.3486847627886775</v>
      </c>
      <c r="R287" s="8">
        <f t="shared" si="17"/>
        <v>32781.43847602496</v>
      </c>
      <c r="S287" s="2">
        <v>3.0270579220055147</v>
      </c>
      <c r="T287" s="8">
        <f t="shared" si="18"/>
        <v>29632.921598434092</v>
      </c>
      <c r="U287" s="8">
        <f t="shared" si="19"/>
        <v>3959.6597189223521</v>
      </c>
    </row>
    <row r="288" spans="15:21" x14ac:dyDescent="0.25">
      <c r="O288">
        <v>284</v>
      </c>
      <c r="P288" s="7">
        <f t="shared" si="16"/>
        <v>7.8746888888888894E-2</v>
      </c>
      <c r="Q288" s="7">
        <v>3.3382055974892504</v>
      </c>
      <c r="R288" s="8">
        <f t="shared" si="17"/>
        <v>32678.854286446844</v>
      </c>
      <c r="S288" s="2">
        <v>3.0239650315190847</v>
      </c>
      <c r="T288" s="8">
        <f t="shared" si="18"/>
        <v>29602.644218992275</v>
      </c>
      <c r="U288" s="8">
        <f t="shared" si="19"/>
        <v>3984.1341648229281</v>
      </c>
    </row>
    <row r="289" spans="15:21" x14ac:dyDescent="0.25">
      <c r="O289">
        <v>285</v>
      </c>
      <c r="P289" s="7">
        <f t="shared" si="16"/>
        <v>7.9024166666666659E-2</v>
      </c>
      <c r="Q289" s="7">
        <v>3.327682430852934</v>
      </c>
      <c r="R289" s="8">
        <f t="shared" si="17"/>
        <v>32575.839352495852</v>
      </c>
      <c r="S289" s="2">
        <v>3.0208688721628638</v>
      </c>
      <c r="T289" s="8">
        <f t="shared" si="18"/>
        <v>29572.334839448467</v>
      </c>
      <c r="U289" s="8">
        <f t="shared" si="19"/>
        <v>4008.6824326632559</v>
      </c>
    </row>
    <row r="290" spans="15:21" x14ac:dyDescent="0.25">
      <c r="O290">
        <v>286</v>
      </c>
      <c r="P290" s="7">
        <f t="shared" si="16"/>
        <v>7.9301444444444452E-2</v>
      </c>
      <c r="Q290" s="7">
        <v>3.3171152334840577</v>
      </c>
      <c r="R290" s="8">
        <f t="shared" si="17"/>
        <v>32472.393386407555</v>
      </c>
      <c r="S290" s="2">
        <v>3.0177694519699152</v>
      </c>
      <c r="T290" s="8">
        <f t="shared" si="18"/>
        <v>29541.993538441118</v>
      </c>
      <c r="U290" s="8">
        <f t="shared" si="19"/>
        <v>4033.3045224433404</v>
      </c>
    </row>
    <row r="291" spans="15:21" x14ac:dyDescent="0.25">
      <c r="O291">
        <v>287</v>
      </c>
      <c r="P291" s="7">
        <f t="shared" si="16"/>
        <v>7.9578722222222231E-2</v>
      </c>
      <c r="Q291" s="7">
        <v>3.3065039760703736</v>
      </c>
      <c r="R291" s="8">
        <f t="shared" si="17"/>
        <v>32368.516101234178</v>
      </c>
      <c r="S291" s="2">
        <v>3.0146667789255268</v>
      </c>
      <c r="T291" s="8">
        <f t="shared" si="18"/>
        <v>29511.620394140984</v>
      </c>
      <c r="U291" s="8">
        <f t="shared" si="19"/>
        <v>4058.000434163177</v>
      </c>
    </row>
    <row r="292" spans="15:21" x14ac:dyDescent="0.25">
      <c r="O292">
        <v>288</v>
      </c>
      <c r="P292" s="7">
        <f t="shared" si="16"/>
        <v>7.985600000000001E-2</v>
      </c>
      <c r="Q292" s="7">
        <v>3.2958486293825384</v>
      </c>
      <c r="R292" s="8">
        <f t="shared" si="17"/>
        <v>32264.207210839522</v>
      </c>
      <c r="S292" s="2">
        <v>3.0115608609676645</v>
      </c>
      <c r="T292" s="8">
        <f t="shared" si="18"/>
        <v>29481.215484255568</v>
      </c>
      <c r="U292" s="8">
        <f t="shared" si="19"/>
        <v>4082.7701678227681</v>
      </c>
    </row>
    <row r="293" spans="15:21" x14ac:dyDescent="0.25">
      <c r="O293">
        <v>289</v>
      </c>
      <c r="P293" s="7">
        <f t="shared" si="16"/>
        <v>8.0133277777777775E-2</v>
      </c>
      <c r="Q293" s="7">
        <v>3.2851491642735882</v>
      </c>
      <c r="R293" s="8">
        <f t="shared" si="17"/>
        <v>32159.46642989383</v>
      </c>
      <c r="S293" s="2">
        <v>3.0084517059874099</v>
      </c>
      <c r="T293" s="8">
        <f t="shared" si="18"/>
        <v>29450.778886033419</v>
      </c>
      <c r="U293" s="8">
        <f t="shared" si="19"/>
        <v>4107.6137234221105</v>
      </c>
    </row>
    <row r="294" spans="15:21" x14ac:dyDescent="0.25">
      <c r="O294">
        <v>290</v>
      </c>
      <c r="P294" s="7">
        <f t="shared" si="16"/>
        <v>8.0410555555555555E-2</v>
      </c>
      <c r="Q294" s="7">
        <v>3.2744055516784161</v>
      </c>
      <c r="R294" s="8">
        <f t="shared" si="17"/>
        <v>32054.293473868667</v>
      </c>
      <c r="S294" s="2">
        <v>3.0053393218294056</v>
      </c>
      <c r="T294" s="8">
        <f t="shared" si="18"/>
        <v>29420.310676268458</v>
      </c>
      <c r="U294" s="8">
        <f t="shared" si="19"/>
        <v>4132.5311009612087</v>
      </c>
    </row>
    <row r="295" spans="15:21" x14ac:dyDescent="0.25">
      <c r="O295">
        <v>291</v>
      </c>
      <c r="P295" s="7">
        <f t="shared" si="16"/>
        <v>8.0687833333333348E-2</v>
      </c>
      <c r="Q295" s="7">
        <v>3.2636177626132623</v>
      </c>
      <c r="R295" s="8">
        <f t="shared" si="17"/>
        <v>31948.68805903196</v>
      </c>
      <c r="S295" s="2">
        <v>3.0022237162922814</v>
      </c>
      <c r="T295" s="8">
        <f t="shared" si="18"/>
        <v>29389.810931304182</v>
      </c>
      <c r="U295" s="8">
        <f t="shared" si="19"/>
        <v>4157.5223004400614</v>
      </c>
    </row>
    <row r="296" spans="15:21" x14ac:dyDescent="0.25">
      <c r="O296">
        <v>292</v>
      </c>
      <c r="P296" s="7">
        <f t="shared" si="16"/>
        <v>8.0965111111111113E-2</v>
      </c>
      <c r="Q296" s="7">
        <v>3.2527857681752188</v>
      </c>
      <c r="R296" s="8">
        <f t="shared" si="17"/>
        <v>31842.649902443085</v>
      </c>
      <c r="S296" s="2">
        <v>2.9991048971290866</v>
      </c>
      <c r="T296" s="8">
        <f t="shared" si="18"/>
        <v>29359.279727037894</v>
      </c>
      <c r="U296" s="8">
        <f t="shared" si="19"/>
        <v>4182.5873218586657</v>
      </c>
    </row>
    <row r="297" spans="15:21" x14ac:dyDescent="0.25">
      <c r="O297">
        <v>293</v>
      </c>
      <c r="P297" s="7">
        <f t="shared" si="16"/>
        <v>8.1242388888888892E-2</v>
      </c>
      <c r="Q297" s="7">
        <v>3.2419095395417066</v>
      </c>
      <c r="R297" s="8">
        <f t="shared" si="17"/>
        <v>31736.178721947806</v>
      </c>
      <c r="S297" s="2">
        <v>2.9959828720477071</v>
      </c>
      <c r="T297" s="8">
        <f t="shared" si="18"/>
        <v>29328.717138924756</v>
      </c>
      <c r="U297" s="8">
        <f t="shared" si="19"/>
        <v>4207.7261652170246</v>
      </c>
    </row>
    <row r="298" spans="15:21" x14ac:dyDescent="0.25">
      <c r="O298">
        <v>294</v>
      </c>
      <c r="P298" s="7">
        <f t="shared" si="16"/>
        <v>8.1519666666666671E-2</v>
      </c>
      <c r="Q298" s="7">
        <v>3.2309890479699988</v>
      </c>
      <c r="R298" s="8">
        <f t="shared" si="17"/>
        <v>31629.274236173584</v>
      </c>
      <c r="S298" s="2">
        <v>2.9928576487112872</v>
      </c>
      <c r="T298" s="8">
        <f t="shared" si="18"/>
        <v>29298.123241981953</v>
      </c>
      <c r="U298" s="8">
        <f t="shared" si="19"/>
        <v>4232.9388305151369</v>
      </c>
    </row>
    <row r="299" spans="15:21" x14ac:dyDescent="0.25">
      <c r="O299">
        <v>295</v>
      </c>
      <c r="P299" s="7">
        <f t="shared" si="16"/>
        <v>8.179694444444445E-2</v>
      </c>
      <c r="Q299" s="7">
        <v>3.2200242647967086</v>
      </c>
      <c r="R299" s="8">
        <f t="shared" si="17"/>
        <v>31521.936164524574</v>
      </c>
      <c r="S299" s="2">
        <v>2.9897292347386331</v>
      </c>
      <c r="T299" s="8">
        <f t="shared" si="18"/>
        <v>29267.498110792632</v>
      </c>
      <c r="U299" s="8">
        <f t="shared" si="19"/>
        <v>4258.2253177530029</v>
      </c>
    </row>
    <row r="300" spans="15:21" x14ac:dyDescent="0.25">
      <c r="O300">
        <v>296</v>
      </c>
      <c r="P300" s="7">
        <f t="shared" si="16"/>
        <v>8.2074222222222215E-2</v>
      </c>
      <c r="Q300" s="7">
        <v>3.2090151614373261</v>
      </c>
      <c r="R300" s="8">
        <f t="shared" si="17"/>
        <v>31414.164227177072</v>
      </c>
      <c r="S300" s="2">
        <v>2.9865976377046293</v>
      </c>
      <c r="T300" s="8">
        <f t="shared" si="18"/>
        <v>29236.841819509955</v>
      </c>
      <c r="U300" s="8">
        <f t="shared" si="19"/>
        <v>4283.5856269306214</v>
      </c>
    </row>
    <row r="301" spans="15:21" x14ac:dyDescent="0.25">
      <c r="O301">
        <v>297</v>
      </c>
      <c r="P301" s="7">
        <f t="shared" si="16"/>
        <v>8.2351500000000008E-2</v>
      </c>
      <c r="Q301" s="7">
        <v>3.1979617093857047</v>
      </c>
      <c r="R301" s="8">
        <f t="shared" si="17"/>
        <v>31305.958145074506</v>
      </c>
      <c r="S301" s="2">
        <v>2.9834628651406274</v>
      </c>
      <c r="T301" s="8">
        <f t="shared" si="18"/>
        <v>29206.154441860952</v>
      </c>
      <c r="U301" s="8">
        <f t="shared" si="19"/>
        <v>4309.0197580479962</v>
      </c>
    </row>
    <row r="302" spans="15:21" x14ac:dyDescent="0.25">
      <c r="O302">
        <v>298</v>
      </c>
      <c r="P302" s="7">
        <f t="shared" si="16"/>
        <v>8.2628777777777787E-2</v>
      </c>
      <c r="Q302" s="7">
        <v>3.1868638802136062</v>
      </c>
      <c r="R302" s="8">
        <f t="shared" si="17"/>
        <v>31197.317639922981</v>
      </c>
      <c r="S302" s="2">
        <v>2.9803249245348522</v>
      </c>
      <c r="T302" s="8">
        <f t="shared" si="18"/>
        <v>29175.436051150456</v>
      </c>
      <c r="U302" s="8">
        <f t="shared" si="19"/>
        <v>4334.5277111051228</v>
      </c>
    </row>
    <row r="303" spans="15:21" x14ac:dyDescent="0.25">
      <c r="O303">
        <v>299</v>
      </c>
      <c r="P303" s="7">
        <f t="shared" si="16"/>
        <v>8.2906055555555552E-2</v>
      </c>
      <c r="Q303" s="7">
        <v>3.1757216455702206</v>
      </c>
      <c r="R303" s="8">
        <f t="shared" si="17"/>
        <v>31088.242434186566</v>
      </c>
      <c r="S303" s="2">
        <v>2.9771838233327887</v>
      </c>
      <c r="T303" s="8">
        <f t="shared" si="18"/>
        <v>29144.686720264897</v>
      </c>
      <c r="U303" s="8">
        <f t="shared" si="19"/>
        <v>4360.1094861020028</v>
      </c>
    </row>
    <row r="304" spans="15:21" x14ac:dyDescent="0.25">
      <c r="O304">
        <v>300</v>
      </c>
      <c r="P304" s="7">
        <f t="shared" si="16"/>
        <v>8.3183333333333331E-2</v>
      </c>
      <c r="Q304" s="7">
        <v>3.1645349771816931</v>
      </c>
      <c r="R304" s="8">
        <f t="shared" si="17"/>
        <v>30978.732251082671</v>
      </c>
      <c r="S304" s="2">
        <v>2.9740395689375663</v>
      </c>
      <c r="T304" s="8">
        <f t="shared" si="18"/>
        <v>29113.906521676086</v>
      </c>
      <c r="U304" s="8">
        <f t="shared" si="19"/>
        <v>4385.7650830386374</v>
      </c>
    </row>
    <row r="305" spans="15:21" x14ac:dyDescent="0.25">
      <c r="O305">
        <v>301</v>
      </c>
      <c r="P305" s="7">
        <f t="shared" si="16"/>
        <v>8.346061111111111E-2</v>
      </c>
      <c r="Q305" s="7">
        <v>3.1533038468506582</v>
      </c>
      <c r="R305" s="8">
        <f t="shared" si="17"/>
        <v>30868.786814577492</v>
      </c>
      <c r="S305" s="2">
        <v>2.9708921687103431</v>
      </c>
      <c r="T305" s="8">
        <f t="shared" si="18"/>
        <v>29083.095527444959</v>
      </c>
      <c r="U305" s="8">
        <f t="shared" si="19"/>
        <v>4411.4945019150255</v>
      </c>
    </row>
    <row r="306" spans="15:21" x14ac:dyDescent="0.25">
      <c r="O306">
        <v>302</v>
      </c>
      <c r="P306" s="7">
        <f t="shared" si="16"/>
        <v>8.3737888888888903E-2</v>
      </c>
      <c r="Q306" s="7">
        <v>3.1420282264557766</v>
      </c>
      <c r="R306" s="8">
        <f t="shared" si="17"/>
        <v>30758.40584938147</v>
      </c>
      <c r="S306" s="2">
        <v>2.9677416299706811</v>
      </c>
      <c r="T306" s="8">
        <f t="shared" si="18"/>
        <v>29052.253809225251</v>
      </c>
      <c r="U306" s="8">
        <f t="shared" si="19"/>
        <v>4437.297742731168</v>
      </c>
    </row>
    <row r="307" spans="15:21" x14ac:dyDescent="0.25">
      <c r="O307">
        <v>303</v>
      </c>
      <c r="P307" s="7">
        <f t="shared" si="16"/>
        <v>8.4015166666666669E-2</v>
      </c>
      <c r="Q307" s="7">
        <v>3.1307080879512976</v>
      </c>
      <c r="R307" s="8">
        <f t="shared" si="17"/>
        <v>30647.58908094501</v>
      </c>
      <c r="S307" s="2">
        <v>2.96458795999692</v>
      </c>
      <c r="T307" s="8">
        <f t="shared" si="18"/>
        <v>29021.381438267155</v>
      </c>
      <c r="U307" s="8">
        <f t="shared" si="19"/>
        <v>4463.1748054870623</v>
      </c>
    </row>
    <row r="308" spans="15:21" x14ac:dyDescent="0.25">
      <c r="O308">
        <v>304</v>
      </c>
      <c r="P308" s="7">
        <f t="shared" si="16"/>
        <v>8.4292444444444448E-2</v>
      </c>
      <c r="Q308" s="7">
        <v>3.1193434033665755</v>
      </c>
      <c r="R308" s="8">
        <f t="shared" si="17"/>
        <v>30536.336235453738</v>
      </c>
      <c r="S308" s="2">
        <v>2.9614311660265411</v>
      </c>
      <c r="T308" s="8">
        <f t="shared" si="18"/>
        <v>28990.478485420888</v>
      </c>
      <c r="U308" s="8">
        <f t="shared" si="19"/>
        <v>4489.125690182711</v>
      </c>
    </row>
    <row r="309" spans="15:21" x14ac:dyDescent="0.25">
      <c r="O309">
        <v>305</v>
      </c>
      <c r="P309" s="7">
        <f t="shared" si="16"/>
        <v>8.4569722222222227E-2</v>
      </c>
      <c r="Q309" s="7">
        <v>3.1079341448056517</v>
      </c>
      <c r="R309" s="8">
        <f t="shared" si="17"/>
        <v>30424.647039824431</v>
      </c>
      <c r="S309" s="2">
        <v>2.9582712552565353</v>
      </c>
      <c r="T309" s="8">
        <f t="shared" si="18"/>
        <v>28959.545021140304</v>
      </c>
      <c r="U309" s="8">
        <f t="shared" si="19"/>
        <v>4515.1503968181141</v>
      </c>
    </row>
    <row r="310" spans="15:21" x14ac:dyDescent="0.25">
      <c r="O310">
        <v>306</v>
      </c>
      <c r="P310" s="7">
        <f t="shared" si="16"/>
        <v>8.4847000000000006E-2</v>
      </c>
      <c r="Q310" s="7">
        <v>3.0964802844467929</v>
      </c>
      <c r="R310" s="8">
        <f t="shared" si="17"/>
        <v>30312.521221700477</v>
      </c>
      <c r="S310" s="2">
        <v>2.9551082348437587</v>
      </c>
      <c r="T310" s="8">
        <f t="shared" si="18"/>
        <v>28928.58111548634</v>
      </c>
      <c r="U310" s="8">
        <f t="shared" si="19"/>
        <v>4541.2489253932708</v>
      </c>
    </row>
    <row r="311" spans="15:21" x14ac:dyDescent="0.25">
      <c r="O311">
        <v>307</v>
      </c>
      <c r="P311" s="7">
        <f t="shared" si="16"/>
        <v>8.5124277777777785E-2</v>
      </c>
      <c r="Q311" s="7">
        <v>3.0849817945420477</v>
      </c>
      <c r="R311" s="8">
        <f t="shared" si="17"/>
        <v>30199.958509447533</v>
      </c>
      <c r="S311" s="2">
        <v>2.9519421119052858</v>
      </c>
      <c r="T311" s="8">
        <f t="shared" si="18"/>
        <v>28897.586838130523</v>
      </c>
      <c r="U311" s="8">
        <f t="shared" si="19"/>
        <v>4567.4212759081811</v>
      </c>
    </row>
    <row r="312" spans="15:21" x14ac:dyDescent="0.25">
      <c r="O312">
        <v>308</v>
      </c>
      <c r="P312" s="7">
        <f t="shared" si="16"/>
        <v>8.5401555555555564E-2</v>
      </c>
      <c r="Q312" s="7">
        <v>3.0734386474168298</v>
      </c>
      <c r="R312" s="8">
        <f t="shared" si="17"/>
        <v>30086.958632149461</v>
      </c>
      <c r="S312" s="2">
        <v>2.948772893518762</v>
      </c>
      <c r="T312" s="8">
        <f t="shared" si="18"/>
        <v>28866.562258358372</v>
      </c>
      <c r="U312" s="8">
        <f t="shared" si="19"/>
        <v>4593.667448362844</v>
      </c>
    </row>
    <row r="313" spans="15:21" x14ac:dyDescent="0.25">
      <c r="O313">
        <v>309</v>
      </c>
      <c r="P313" s="7">
        <f t="shared" si="16"/>
        <v>8.5678833333333343E-2</v>
      </c>
      <c r="Q313" s="7">
        <v>3.0618508154694637</v>
      </c>
      <c r="R313" s="8">
        <f t="shared" si="17"/>
        <v>29973.521319603879</v>
      </c>
      <c r="S313" s="2">
        <v>2.9456005867227484</v>
      </c>
      <c r="T313" s="8">
        <f t="shared" si="18"/>
        <v>28835.507445072813</v>
      </c>
      <c r="U313" s="8">
        <f t="shared" si="19"/>
        <v>4619.9874427572613</v>
      </c>
    </row>
    <row r="314" spans="15:21" x14ac:dyDescent="0.25">
      <c r="O314">
        <v>310</v>
      </c>
      <c r="P314" s="7">
        <f t="shared" si="16"/>
        <v>8.5956111111111108E-2</v>
      </c>
      <c r="Q314" s="7">
        <v>3.0502182711707793</v>
      </c>
      <c r="R314" s="8">
        <f t="shared" si="17"/>
        <v>29859.646302318164</v>
      </c>
      <c r="S314" s="2">
        <v>2.9424251985170646</v>
      </c>
      <c r="T314" s="8">
        <f t="shared" si="18"/>
        <v>28804.42246679751</v>
      </c>
      <c r="U314" s="8">
        <f t="shared" si="19"/>
        <v>4646.3812590914313</v>
      </c>
    </row>
    <row r="315" spans="15:21" x14ac:dyDescent="0.25">
      <c r="O315">
        <v>311</v>
      </c>
      <c r="P315" s="7">
        <f t="shared" si="16"/>
        <v>8.6233388888888887E-2</v>
      </c>
      <c r="Q315" s="7">
        <v>3.0385409870636733</v>
      </c>
      <c r="R315" s="8">
        <f t="shared" si="17"/>
        <v>29745.333311505208</v>
      </c>
      <c r="S315" s="2">
        <v>2.9392467358631249</v>
      </c>
      <c r="T315" s="8">
        <f t="shared" si="18"/>
        <v>28773.307391680173</v>
      </c>
      <c r="U315" s="8">
        <f t="shared" si="19"/>
        <v>4672.8488973653557</v>
      </c>
    </row>
    <row r="316" spans="15:21" x14ac:dyDescent="0.25">
      <c r="O316">
        <v>312</v>
      </c>
      <c r="P316" s="7">
        <f t="shared" si="16"/>
        <v>8.6510666666666666E-2</v>
      </c>
      <c r="Q316" s="7">
        <v>3.0268189357626789</v>
      </c>
      <c r="R316" s="8">
        <f t="shared" si="17"/>
        <v>29630.582079079148</v>
      </c>
      <c r="S316" s="2">
        <v>2.9360652056842702</v>
      </c>
      <c r="T316" s="8">
        <f t="shared" si="18"/>
        <v>28742.162287495776</v>
      </c>
      <c r="U316" s="8">
        <f t="shared" si="19"/>
        <v>4699.3903575790346</v>
      </c>
    </row>
    <row r="317" spans="15:21" x14ac:dyDescent="0.25">
      <c r="O317">
        <v>313</v>
      </c>
      <c r="P317" s="7">
        <f t="shared" si="16"/>
        <v>8.6787944444444459E-2</v>
      </c>
      <c r="Q317" s="7">
        <v>3.015052089953584</v>
      </c>
      <c r="R317" s="8">
        <f t="shared" si="17"/>
        <v>29515.392337651687</v>
      </c>
      <c r="S317" s="2">
        <v>2.9328806148661037</v>
      </c>
      <c r="T317" s="8">
        <f t="shared" si="18"/>
        <v>28710.987221649895</v>
      </c>
      <c r="U317" s="8">
        <f t="shared" si="19"/>
        <v>4726.0056397324679</v>
      </c>
    </row>
    <row r="318" spans="15:21" x14ac:dyDescent="0.25">
      <c r="O318">
        <v>314</v>
      </c>
      <c r="P318" s="7">
        <f t="shared" si="16"/>
        <v>8.7065222222222224E-2</v>
      </c>
      <c r="Q318" s="7">
        <v>3.0032404223929787</v>
      </c>
      <c r="R318" s="8">
        <f t="shared" si="17"/>
        <v>29399.763820527609</v>
      </c>
      <c r="S318" s="2">
        <v>2.9296929702568075</v>
      </c>
      <c r="T318" s="8">
        <f t="shared" si="18"/>
        <v>28679.782261181757</v>
      </c>
      <c r="U318" s="8">
        <f t="shared" si="19"/>
        <v>4752.694743825652</v>
      </c>
    </row>
    <row r="319" spans="15:21" x14ac:dyDescent="0.25">
      <c r="O319">
        <v>315</v>
      </c>
      <c r="P319" s="7">
        <f t="shared" si="16"/>
        <v>8.7342500000000003E-2</v>
      </c>
      <c r="Q319" s="7">
        <v>2.9913839059078713</v>
      </c>
      <c r="R319" s="8">
        <f t="shared" si="17"/>
        <v>29283.696261701065</v>
      </c>
      <c r="S319" s="2">
        <v>2.9265022786674741</v>
      </c>
      <c r="T319" s="8">
        <f t="shared" si="18"/>
        <v>28648.547472767514</v>
      </c>
      <c r="U319" s="8">
        <f t="shared" si="19"/>
        <v>4779.4576698585915</v>
      </c>
    </row>
    <row r="320" spans="15:21" x14ac:dyDescent="0.25">
      <c r="O320">
        <v>316</v>
      </c>
      <c r="P320" s="7">
        <f t="shared" si="16"/>
        <v>8.7619777777777783E-2</v>
      </c>
      <c r="Q320" s="7">
        <v>2.9794825133952805</v>
      </c>
      <c r="R320" s="8">
        <f t="shared" si="17"/>
        <v>29167.189395851554</v>
      </c>
      <c r="S320" s="2">
        <v>2.9233085468724189</v>
      </c>
      <c r="T320" s="8">
        <f t="shared" si="18"/>
        <v>28617.282922723294</v>
      </c>
      <c r="U320" s="8">
        <f t="shared" si="19"/>
        <v>4806.2944178312846</v>
      </c>
    </row>
    <row r="321" spans="15:21" x14ac:dyDescent="0.25">
      <c r="O321">
        <v>317</v>
      </c>
      <c r="P321" s="7">
        <f t="shared" si="16"/>
        <v>8.7897055555555562E-2</v>
      </c>
      <c r="Q321" s="7">
        <v>2.9675362178218236</v>
      </c>
      <c r="R321" s="8">
        <f t="shared" si="17"/>
        <v>29050.242958339903</v>
      </c>
      <c r="S321" s="2">
        <v>2.9201117816094948</v>
      </c>
      <c r="T321" s="8">
        <f t="shared" si="18"/>
        <v>28585.988677008278</v>
      </c>
      <c r="U321" s="8">
        <f t="shared" si="19"/>
        <v>4833.2049877437312</v>
      </c>
    </row>
    <row r="322" spans="15:21" x14ac:dyDescent="0.25">
      <c r="O322">
        <v>318</v>
      </c>
      <c r="P322" s="7">
        <f t="shared" si="16"/>
        <v>8.8174333333333341E-2</v>
      </c>
      <c r="Q322" s="7">
        <v>2.9555449922233223</v>
      </c>
      <c r="R322" s="8">
        <f t="shared" si="17"/>
        <v>28932.856685204402</v>
      </c>
      <c r="S322" s="2">
        <v>2.9169119895804037</v>
      </c>
      <c r="T322" s="8">
        <f t="shared" si="18"/>
        <v>28554.664801227755</v>
      </c>
      <c r="U322" s="8">
        <f t="shared" si="19"/>
        <v>4860.1893795959322</v>
      </c>
    </row>
    <row r="323" spans="15:21" x14ac:dyDescent="0.25">
      <c r="O323">
        <v>319</v>
      </c>
      <c r="P323" s="7">
        <f t="shared" si="16"/>
        <v>8.845161111111112E-2</v>
      </c>
      <c r="Q323" s="7">
        <v>2.9435088097044155</v>
      </c>
      <c r="R323" s="8">
        <f t="shared" si="17"/>
        <v>28815.030313157018</v>
      </c>
      <c r="S323" s="2">
        <v>2.913709177451004</v>
      </c>
      <c r="T323" s="8">
        <f t="shared" si="18"/>
        <v>28523.311360636126</v>
      </c>
      <c r="U323" s="8">
        <f t="shared" si="19"/>
        <v>4887.247593387885</v>
      </c>
    </row>
    <row r="324" spans="15:21" x14ac:dyDescent="0.25">
      <c r="O324">
        <v>320</v>
      </c>
      <c r="P324" s="7">
        <f t="shared" si="16"/>
        <v>8.8728888888888899E-2</v>
      </c>
      <c r="Q324" s="7">
        <v>2.9314276434381581</v>
      </c>
      <c r="R324" s="8">
        <f t="shared" si="17"/>
        <v>28696.763579579463</v>
      </c>
      <c r="S324" s="2">
        <v>2.9105033518516157</v>
      </c>
      <c r="T324" s="8">
        <f t="shared" si="18"/>
        <v>28491.928420139902</v>
      </c>
      <c r="U324" s="8">
        <f t="shared" si="19"/>
        <v>4914.3796291195931</v>
      </c>
    </row>
    <row r="325" spans="15:21" x14ac:dyDescent="0.25">
      <c r="O325">
        <v>321</v>
      </c>
      <c r="P325" s="7">
        <f t="shared" ref="P325:P388" si="20">O325/3600000*998.2</f>
        <v>8.9006166666666664E-2</v>
      </c>
      <c r="Q325" s="7">
        <v>2.9193014666656394</v>
      </c>
      <c r="R325" s="8">
        <f t="shared" ref="R325:R388" si="21">Q325*998.2*9.807</f>
        <v>28578.056222519463</v>
      </c>
      <c r="S325" s="2">
        <v>2.9072945193773148</v>
      </c>
      <c r="T325" s="8">
        <f t="shared" ref="T325:T388" si="22">S325*998.2*9.807</f>
        <v>28460.51604430057</v>
      </c>
      <c r="U325" s="8">
        <f t="shared" ref="U325:U388" si="23">1.18146827451406E-12 + 12788.3525641025*P325 + 480092.948717949*P325^2</f>
        <v>4941.5854867910539</v>
      </c>
    </row>
    <row r="326" spans="15:21" x14ac:dyDescent="0.25">
      <c r="O326">
        <v>322</v>
      </c>
      <c r="P326" s="7">
        <f t="shared" si="20"/>
        <v>8.9283444444444443E-2</v>
      </c>
      <c r="Q326" s="7">
        <v>2.9071302526955929</v>
      </c>
      <c r="R326" s="8">
        <f t="shared" si="21"/>
        <v>28458.907980686949</v>
      </c>
      <c r="S326" s="2">
        <v>2.9040826865882359</v>
      </c>
      <c r="T326" s="8">
        <f t="shared" si="22"/>
        <v>28429.074297337564</v>
      </c>
      <c r="U326" s="8">
        <f t="shared" si="23"/>
        <v>4968.8651664022673</v>
      </c>
    </row>
    <row r="327" spans="15:21" x14ac:dyDescent="0.25">
      <c r="O327">
        <v>323</v>
      </c>
      <c r="P327" s="7">
        <f t="shared" si="20"/>
        <v>8.9560722222222222E-2</v>
      </c>
      <c r="Q327" s="7">
        <v>2.8949139749040316</v>
      </c>
      <c r="R327" s="8">
        <f t="shared" si="21"/>
        <v>28339.318593450447</v>
      </c>
      <c r="S327" s="2">
        <v>2.9008678600098645</v>
      </c>
      <c r="T327" s="8">
        <f t="shared" si="22"/>
        <v>28397.603243131136</v>
      </c>
      <c r="U327" s="8">
        <f t="shared" si="23"/>
        <v>4996.2186679532369</v>
      </c>
    </row>
    <row r="328" spans="15:21" x14ac:dyDescent="0.25">
      <c r="O328">
        <v>324</v>
      </c>
      <c r="P328" s="7">
        <f t="shared" si="20"/>
        <v>8.9838000000000015E-2</v>
      </c>
      <c r="Q328" s="7">
        <v>2.8826526067338407</v>
      </c>
      <c r="R328" s="8">
        <f t="shared" si="21"/>
        <v>28219.287800833146</v>
      </c>
      <c r="S328" s="2">
        <v>2.8976500461333226</v>
      </c>
      <c r="T328" s="8">
        <f t="shared" si="22"/>
        <v>28366.102945225124</v>
      </c>
      <c r="U328" s="8">
        <f t="shared" si="23"/>
        <v>5023.6459914439602</v>
      </c>
    </row>
    <row r="329" spans="15:21" x14ac:dyDescent="0.25">
      <c r="O329">
        <v>325</v>
      </c>
      <c r="P329" s="7">
        <f t="shared" si="20"/>
        <v>9.011527777777778E-2</v>
      </c>
      <c r="Q329" s="7">
        <v>2.8703461216944319</v>
      </c>
      <c r="R329" s="8">
        <f t="shared" si="21"/>
        <v>28098.815343509472</v>
      </c>
      <c r="S329" s="2">
        <v>2.8944292514156582</v>
      </c>
      <c r="T329" s="8">
        <f t="shared" si="22"/>
        <v>28334.573466829825</v>
      </c>
      <c r="U329" s="8">
        <f t="shared" si="23"/>
        <v>5051.1471368744351</v>
      </c>
    </row>
    <row r="330" spans="15:21" x14ac:dyDescent="0.25">
      <c r="O330">
        <v>326</v>
      </c>
      <c r="P330" s="7">
        <f t="shared" si="20"/>
        <v>9.0392555555555559E-2</v>
      </c>
      <c r="Q330" s="7">
        <v>2.8579944933613586</v>
      </c>
      <c r="R330" s="8">
        <f t="shared" si="21"/>
        <v>27977.900962801337</v>
      </c>
      <c r="S330" s="2">
        <v>2.891205482280129</v>
      </c>
      <c r="T330" s="8">
        <f t="shared" si="22"/>
        <v>28303.014870824732</v>
      </c>
      <c r="U330" s="8">
        <f t="shared" si="23"/>
        <v>5078.7221042446654</v>
      </c>
    </row>
    <row r="331" spans="15:21" x14ac:dyDescent="0.25">
      <c r="O331">
        <v>327</v>
      </c>
      <c r="P331" s="7">
        <f t="shared" si="20"/>
        <v>9.0669833333333338E-2</v>
      </c>
      <c r="Q331" s="7">
        <v>2.845597695375953</v>
      </c>
      <c r="R331" s="8">
        <f t="shared" si="21"/>
        <v>27856.544400674578</v>
      </c>
      <c r="S331" s="2">
        <v>2.8879787451164827</v>
      </c>
      <c r="T331" s="8">
        <f t="shared" si="22"/>
        <v>28271.427219761306</v>
      </c>
      <c r="U331" s="8">
        <f t="shared" si="23"/>
        <v>5106.3708935546483</v>
      </c>
    </row>
    <row r="332" spans="15:21" x14ac:dyDescent="0.25">
      <c r="O332">
        <v>328</v>
      </c>
      <c r="P332" s="7">
        <f t="shared" si="20"/>
        <v>9.0947111111111104E-2</v>
      </c>
      <c r="Q332" s="7">
        <v>2.8331557014449498</v>
      </c>
      <c r="R332" s="8">
        <f t="shared" si="21"/>
        <v>27734.745399735297</v>
      </c>
      <c r="S332" s="2">
        <v>2.8847490462812306</v>
      </c>
      <c r="T332" s="8">
        <f t="shared" si="22"/>
        <v>28239.810575865646</v>
      </c>
      <c r="U332" s="8">
        <f t="shared" si="23"/>
        <v>5134.0935048043839</v>
      </c>
    </row>
    <row r="333" spans="15:21" x14ac:dyDescent="0.25">
      <c r="O333">
        <v>329</v>
      </c>
      <c r="P333" s="7">
        <f t="shared" si="20"/>
        <v>9.1224388888888897E-2</v>
      </c>
      <c r="Q333" s="7">
        <v>2.8206684853401458</v>
      </c>
      <c r="R333" s="8">
        <f t="shared" si="21"/>
        <v>27612.503703226495</v>
      </c>
      <c r="S333" s="2">
        <v>2.8815163920979256</v>
      </c>
      <c r="T333" s="8">
        <f t="shared" si="22"/>
        <v>28208.165001041209</v>
      </c>
      <c r="U333" s="8">
        <f t="shared" si="23"/>
        <v>5161.8899379938757</v>
      </c>
    </row>
    <row r="334" spans="15:21" x14ac:dyDescent="0.25">
      <c r="O334">
        <v>330</v>
      </c>
      <c r="P334" s="7">
        <f t="shared" si="20"/>
        <v>9.1501666666666676E-2</v>
      </c>
      <c r="Q334" s="7">
        <v>2.8081360208980195</v>
      </c>
      <c r="R334" s="8">
        <f t="shared" si="21"/>
        <v>27489.819055024374</v>
      </c>
      <c r="S334" s="2">
        <v>2.8782807888574284</v>
      </c>
      <c r="T334" s="8">
        <f t="shared" si="22"/>
        <v>28176.490556871417</v>
      </c>
      <c r="U334" s="8">
        <f t="shared" si="23"/>
        <v>5189.7601931231202</v>
      </c>
    </row>
    <row r="335" spans="15:21" x14ac:dyDescent="0.25">
      <c r="O335">
        <v>331</v>
      </c>
      <c r="P335" s="7">
        <f t="shared" si="20"/>
        <v>9.1778944444444455E-2</v>
      </c>
      <c r="Q335" s="7">
        <v>2.7955582820193907</v>
      </c>
      <c r="R335" s="8">
        <f t="shared" si="21"/>
        <v>27366.691199634992</v>
      </c>
      <c r="S335" s="2">
        <v>2.8750422428181781</v>
      </c>
      <c r="T335" s="8">
        <f t="shared" si="22"/>
        <v>28144.787304622303</v>
      </c>
      <c r="U335" s="8">
        <f t="shared" si="23"/>
        <v>5217.7042701921182</v>
      </c>
    </row>
    <row r="336" spans="15:21" x14ac:dyDescent="0.25">
      <c r="O336">
        <v>332</v>
      </c>
      <c r="P336" s="7">
        <f t="shared" si="20"/>
        <v>9.205622222222222E-2</v>
      </c>
      <c r="Q336" s="7">
        <v>2.7829352426690583</v>
      </c>
      <c r="R336" s="8">
        <f t="shared" si="21"/>
        <v>27243.119882190716</v>
      </c>
      <c r="S336" s="2">
        <v>2.8718007602064572</v>
      </c>
      <c r="T336" s="8">
        <f t="shared" si="22"/>
        <v>28113.055305245111</v>
      </c>
      <c r="U336" s="8">
        <f t="shared" si="23"/>
        <v>5245.7221692008679</v>
      </c>
    </row>
    <row r="337" spans="15:21" x14ac:dyDescent="0.25">
      <c r="O337">
        <v>333</v>
      </c>
      <c r="P337" s="7">
        <f t="shared" si="20"/>
        <v>9.2333499999999999E-2</v>
      </c>
      <c r="Q337" s="7">
        <v>2.7702668768754544</v>
      </c>
      <c r="R337" s="8">
        <f t="shared" si="21"/>
        <v>27119.104848446852</v>
      </c>
      <c r="S337" s="2">
        <v>2.8685563472166491</v>
      </c>
      <c r="T337" s="8">
        <f t="shared" si="22"/>
        <v>28081.294619378805</v>
      </c>
      <c r="U337" s="8">
        <f t="shared" si="23"/>
        <v>5273.813890149373</v>
      </c>
    </row>
    <row r="338" spans="15:21" x14ac:dyDescent="0.25">
      <c r="O338">
        <v>334</v>
      </c>
      <c r="P338" s="7">
        <f t="shared" si="20"/>
        <v>9.2610777777777778E-2</v>
      </c>
      <c r="Q338" s="7">
        <v>2.7575531587303042</v>
      </c>
      <c r="R338" s="8">
        <f t="shared" si="21"/>
        <v>26994.645844778293</v>
      </c>
      <c r="S338" s="2">
        <v>2.865309010011504</v>
      </c>
      <c r="T338" s="8">
        <f t="shared" si="22"/>
        <v>28049.505307352694</v>
      </c>
      <c r="U338" s="8">
        <f t="shared" si="23"/>
        <v>5301.9794330376326</v>
      </c>
    </row>
    <row r="339" spans="15:21" x14ac:dyDescent="0.25">
      <c r="O339">
        <v>335</v>
      </c>
      <c r="P339" s="7">
        <f t="shared" si="20"/>
        <v>9.2888055555555571E-2</v>
      </c>
      <c r="Q339" s="7">
        <v>2.7447940623882814</v>
      </c>
      <c r="R339" s="8">
        <f t="shared" si="21"/>
        <v>26869.742618176162</v>
      </c>
      <c r="S339" s="2">
        <v>2.8620587547223888</v>
      </c>
      <c r="T339" s="8">
        <f t="shared" si="22"/>
        <v>28017.687429188856</v>
      </c>
      <c r="U339" s="8">
        <f t="shared" si="23"/>
        <v>5330.2187978656457</v>
      </c>
    </row>
    <row r="340" spans="15:21" x14ac:dyDescent="0.25">
      <c r="O340">
        <v>336</v>
      </c>
      <c r="P340" s="7">
        <f t="shared" si="20"/>
        <v>9.3165333333333336E-2</v>
      </c>
      <c r="Q340" s="7">
        <v>2.7319895620666443</v>
      </c>
      <c r="R340" s="8">
        <f t="shared" si="21"/>
        <v>26744.394916244244</v>
      </c>
      <c r="S340" s="2">
        <v>2.8588055874495404</v>
      </c>
      <c r="T340" s="8">
        <f t="shared" si="22"/>
        <v>27985.841044604633</v>
      </c>
      <c r="U340" s="8">
        <f t="shared" si="23"/>
        <v>5358.5319846334114</v>
      </c>
    </row>
    <row r="341" spans="15:21" x14ac:dyDescent="0.25">
      <c r="O341">
        <v>337</v>
      </c>
      <c r="P341" s="7">
        <f t="shared" si="20"/>
        <v>9.3442611111111115E-2</v>
      </c>
      <c r="Q341" s="7">
        <v>2.7191396320449353</v>
      </c>
      <c r="R341" s="8">
        <f t="shared" si="21"/>
        <v>26618.602487196044</v>
      </c>
      <c r="S341" s="2">
        <v>2.8555495142623188</v>
      </c>
      <c r="T341" s="8">
        <f t="shared" si="22"/>
        <v>27953.966213015094</v>
      </c>
      <c r="U341" s="8">
        <f t="shared" si="23"/>
        <v>5386.9189933409316</v>
      </c>
    </row>
    <row r="342" spans="15:21" x14ac:dyDescent="0.25">
      <c r="O342">
        <v>338</v>
      </c>
      <c r="P342" s="7">
        <f t="shared" si="20"/>
        <v>9.3719888888888894E-2</v>
      </c>
      <c r="Q342" s="7">
        <v>2.7062442466646117</v>
      </c>
      <c r="R342" s="8">
        <f t="shared" si="21"/>
        <v>26492.365079851177</v>
      </c>
      <c r="S342" s="2">
        <v>2.8522905411994524</v>
      </c>
      <c r="T342" s="8">
        <f t="shared" si="22"/>
        <v>27922.062993535455</v>
      </c>
      <c r="U342" s="8">
        <f t="shared" si="23"/>
        <v>5415.3798239882044</v>
      </c>
    </row>
    <row r="343" spans="15:21" x14ac:dyDescent="0.25">
      <c r="O343">
        <v>339</v>
      </c>
      <c r="P343" s="7">
        <f t="shared" si="20"/>
        <v>9.3997166666666659E-2</v>
      </c>
      <c r="Q343" s="7">
        <v>2.6933033803287443</v>
      </c>
      <c r="R343" s="8">
        <f t="shared" si="21"/>
        <v>26365.682443632406</v>
      </c>
      <c r="S343" s="2">
        <v>2.8490286742692863</v>
      </c>
      <c r="T343" s="8">
        <f t="shared" si="22"/>
        <v>27890.131444983486</v>
      </c>
      <c r="U343" s="8">
        <f t="shared" si="23"/>
        <v>5443.9144765752299</v>
      </c>
    </row>
    <row r="344" spans="15:21" x14ac:dyDescent="0.25">
      <c r="O344">
        <v>340</v>
      </c>
      <c r="P344" s="7">
        <f t="shared" si="20"/>
        <v>9.4274444444444452E-2</v>
      </c>
      <c r="Q344" s="7">
        <v>2.6803170075016602</v>
      </c>
      <c r="R344" s="8">
        <f t="shared" si="21"/>
        <v>26238.554328562161</v>
      </c>
      <c r="S344" s="2">
        <v>2.8457639194500177</v>
      </c>
      <c r="T344" s="8">
        <f t="shared" si="22"/>
        <v>27858.171625881841</v>
      </c>
      <c r="U344" s="8">
        <f t="shared" si="23"/>
        <v>5472.5229511020125</v>
      </c>
    </row>
    <row r="345" spans="15:21" x14ac:dyDescent="0.25">
      <c r="O345">
        <v>341</v>
      </c>
      <c r="P345" s="7">
        <f t="shared" si="20"/>
        <v>9.4551722222222231E-2</v>
      </c>
      <c r="Q345" s="7">
        <v>2.6672851027086377</v>
      </c>
      <c r="R345" s="8">
        <f t="shared" si="21"/>
        <v>26110.980485259537</v>
      </c>
      <c r="S345" s="2">
        <v>2.8424962826899436</v>
      </c>
      <c r="T345" s="8">
        <f t="shared" si="22"/>
        <v>27826.183594460468</v>
      </c>
      <c r="U345" s="8">
        <f t="shared" si="23"/>
        <v>5501.2052475685468</v>
      </c>
    </row>
    <row r="346" spans="15:21" x14ac:dyDescent="0.25">
      <c r="O346">
        <v>342</v>
      </c>
      <c r="P346" s="7">
        <f t="shared" si="20"/>
        <v>9.4829000000000011E-2</v>
      </c>
      <c r="Q346" s="7">
        <v>2.6542076405355672</v>
      </c>
      <c r="R346" s="8">
        <f t="shared" si="21"/>
        <v>25982.960664936993</v>
      </c>
      <c r="S346" s="2">
        <v>2.8392257699076913</v>
      </c>
      <c r="T346" s="8">
        <f t="shared" si="22"/>
        <v>27794.167408658857</v>
      </c>
      <c r="U346" s="8">
        <f t="shared" si="23"/>
        <v>5529.9613659748356</v>
      </c>
    </row>
    <row r="347" spans="15:21" x14ac:dyDescent="0.25">
      <c r="O347">
        <v>343</v>
      </c>
      <c r="P347" s="7">
        <f t="shared" si="20"/>
        <v>9.5106277777777776E-2</v>
      </c>
      <c r="Q347" s="7">
        <v>2.6410845956286302</v>
      </c>
      <c r="R347" s="8">
        <f t="shared" si="21"/>
        <v>25854.494619397185</v>
      </c>
      <c r="S347" s="2">
        <v>2.8359523869924539</v>
      </c>
      <c r="T347" s="8">
        <f t="shared" si="22"/>
        <v>27762.123126128372</v>
      </c>
      <c r="U347" s="8">
        <f t="shared" si="23"/>
        <v>5558.7913063208753</v>
      </c>
    </row>
    <row r="348" spans="15:21" x14ac:dyDescent="0.25">
      <c r="O348">
        <v>344</v>
      </c>
      <c r="P348" s="7">
        <f t="shared" si="20"/>
        <v>9.5383555555555555E-2</v>
      </c>
      <c r="Q348" s="7">
        <v>2.6279159426940013</v>
      </c>
      <c r="R348" s="8">
        <f t="shared" si="21"/>
        <v>25725.582101030071</v>
      </c>
      <c r="S348" s="2">
        <v>2.8326761398042257</v>
      </c>
      <c r="T348" s="8">
        <f t="shared" si="22"/>
        <v>27730.050804234535</v>
      </c>
      <c r="U348" s="8">
        <f t="shared" si="23"/>
        <v>5587.6950686066712</v>
      </c>
    </row>
    <row r="349" spans="15:21" x14ac:dyDescent="0.25">
      <c r="O349">
        <v>345</v>
      </c>
      <c r="P349" s="7">
        <f t="shared" si="20"/>
        <v>9.5660833333333334E-2</v>
      </c>
      <c r="Q349" s="7">
        <v>2.6147016564974956</v>
      </c>
      <c r="R349" s="8">
        <f t="shared" si="21"/>
        <v>25596.222862809453</v>
      </c>
      <c r="S349" s="2">
        <v>2.8293970341740278</v>
      </c>
      <c r="T349" s="8">
        <f t="shared" si="22"/>
        <v>27697.950500059233</v>
      </c>
      <c r="U349" s="8">
        <f t="shared" si="23"/>
        <v>5616.6726528322197</v>
      </c>
    </row>
    <row r="350" spans="15:21" x14ac:dyDescent="0.25">
      <c r="O350">
        <v>346</v>
      </c>
      <c r="P350" s="7">
        <f t="shared" si="20"/>
        <v>9.5938111111111127E-2</v>
      </c>
      <c r="Q350" s="7">
        <v>2.6014417118643025</v>
      </c>
      <c r="R350" s="8">
        <f t="shared" si="21"/>
        <v>25466.41665829036</v>
      </c>
      <c r="S350" s="2">
        <v>2.826115075904136</v>
      </c>
      <c r="T350" s="8">
        <f t="shared" si="22"/>
        <v>27665.822270402958</v>
      </c>
      <c r="U350" s="8">
        <f t="shared" si="23"/>
        <v>5645.7240589975254</v>
      </c>
    </row>
    <row r="351" spans="15:21" x14ac:dyDescent="0.25">
      <c r="O351">
        <v>347</v>
      </c>
      <c r="P351" s="7">
        <f t="shared" si="20"/>
        <v>9.6215388888888892E-2</v>
      </c>
      <c r="Q351" s="7">
        <v>2.5881360836786311</v>
      </c>
      <c r="R351" s="8">
        <f t="shared" si="21"/>
        <v>25336.163241605595</v>
      </c>
      <c r="S351" s="2">
        <v>2.8228302707683053</v>
      </c>
      <c r="T351" s="8">
        <f t="shared" si="22"/>
        <v>27633.666171787005</v>
      </c>
      <c r="U351" s="8">
        <f t="shared" si="23"/>
        <v>5674.8492871025792</v>
      </c>
    </row>
    <row r="352" spans="15:21" x14ac:dyDescent="0.25">
      <c r="O352">
        <v>348</v>
      </c>
      <c r="P352" s="7">
        <f t="shared" si="20"/>
        <v>9.6492666666666671E-2</v>
      </c>
      <c r="Q352" s="7">
        <v>2.5747847468834171</v>
      </c>
      <c r="R352" s="8">
        <f t="shared" si="21"/>
        <v>25205.462367462838</v>
      </c>
      <c r="S352" s="2">
        <v>2.8195426245119934</v>
      </c>
      <c r="T352" s="8">
        <f t="shared" si="22"/>
        <v>27601.482260455661</v>
      </c>
      <c r="U352" s="8">
        <f t="shared" si="23"/>
        <v>5704.0483371473902</v>
      </c>
    </row>
    <row r="353" spans="15:21" x14ac:dyDescent="0.25">
      <c r="O353">
        <v>349</v>
      </c>
      <c r="P353" s="7">
        <f t="shared" si="20"/>
        <v>9.676994444444445E-2</v>
      </c>
      <c r="Q353" s="7">
        <v>2.5613876764800261</v>
      </c>
      <c r="R353" s="8">
        <f t="shared" si="21"/>
        <v>25074.313791141787</v>
      </c>
      <c r="S353" s="2">
        <v>2.816252142852576</v>
      </c>
      <c r="T353" s="8">
        <f t="shared" si="22"/>
        <v>27569.270592378292</v>
      </c>
      <c r="U353" s="8">
        <f t="shared" si="23"/>
        <v>5733.3212091319529</v>
      </c>
    </row>
    <row r="354" spans="15:21" x14ac:dyDescent="0.25">
      <c r="O354">
        <v>350</v>
      </c>
      <c r="P354" s="7">
        <f t="shared" si="20"/>
        <v>9.7047222222222215E-2</v>
      </c>
      <c r="Q354" s="7">
        <v>2.5479448475279449</v>
      </c>
      <c r="R354" s="8">
        <f t="shared" si="21"/>
        <v>24942.717268491087</v>
      </c>
      <c r="S354" s="2">
        <v>2.8129588314795693</v>
      </c>
      <c r="T354" s="8">
        <f t="shared" si="22"/>
        <v>27537.031223251561</v>
      </c>
      <c r="U354" s="8">
        <f t="shared" si="23"/>
        <v>5762.6679030562691</v>
      </c>
    </row>
    <row r="355" spans="15:21" x14ac:dyDescent="0.25">
      <c r="O355">
        <v>351</v>
      </c>
      <c r="P355" s="7">
        <f t="shared" si="20"/>
        <v>9.7324500000000008E-2</v>
      </c>
      <c r="Q355" s="7">
        <v>2.5344562351444675</v>
      </c>
      <c r="R355" s="8">
        <f t="shared" si="21"/>
        <v>24810.672555925285</v>
      </c>
      <c r="S355" s="2">
        <v>2.8096626960548421</v>
      </c>
      <c r="T355" s="8">
        <f t="shared" si="22"/>
        <v>27504.764208501463</v>
      </c>
      <c r="U355" s="8">
        <f t="shared" si="23"/>
        <v>5792.0884189203425</v>
      </c>
    </row>
    <row r="356" spans="15:21" x14ac:dyDescent="0.25">
      <c r="O356">
        <v>352</v>
      </c>
      <c r="P356" s="7">
        <f t="shared" si="20"/>
        <v>9.7601777777777787E-2</v>
      </c>
      <c r="Q356" s="7">
        <v>2.520921814504415</v>
      </c>
      <c r="R356" s="8">
        <f t="shared" si="21"/>
        <v>24678.179410422083</v>
      </c>
      <c r="S356" s="2">
        <v>2.8063637422128287</v>
      </c>
      <c r="T356" s="8">
        <f t="shared" si="22"/>
        <v>27472.469603285426</v>
      </c>
      <c r="U356" s="8">
        <f t="shared" si="23"/>
        <v>5821.5827567241668</v>
      </c>
    </row>
    <row r="357" spans="15:21" x14ac:dyDescent="0.25">
      <c r="O357">
        <v>353</v>
      </c>
      <c r="P357" s="7">
        <f t="shared" si="20"/>
        <v>9.7879055555555566E-2</v>
      </c>
      <c r="Q357" s="7">
        <v>2.5073415608398339</v>
      </c>
      <c r="R357" s="8">
        <f t="shared" si="21"/>
        <v>24545.237589519373</v>
      </c>
      <c r="S357" s="2">
        <v>2.8030619755607402</v>
      </c>
      <c r="T357" s="8">
        <f t="shared" si="22"/>
        <v>27440.147462494398</v>
      </c>
      <c r="U357" s="8">
        <f t="shared" si="23"/>
        <v>5851.1509164677454</v>
      </c>
    </row>
    <row r="358" spans="15:21" x14ac:dyDescent="0.25">
      <c r="O358">
        <v>354</v>
      </c>
      <c r="P358" s="7">
        <f t="shared" si="20"/>
        <v>9.8156333333333332E-2</v>
      </c>
      <c r="Q358" s="7">
        <v>2.4937154494396943</v>
      </c>
      <c r="R358" s="8">
        <f t="shared" si="21"/>
        <v>24411.846851312308</v>
      </c>
      <c r="S358" s="2">
        <v>2.7997574016787747</v>
      </c>
      <c r="T358" s="8">
        <f t="shared" si="22"/>
        <v>27407.797840754869</v>
      </c>
      <c r="U358" s="8">
        <f t="shared" si="23"/>
        <v>5880.7928981510759</v>
      </c>
    </row>
    <row r="359" spans="15:21" x14ac:dyDescent="0.25">
      <c r="O359">
        <v>355</v>
      </c>
      <c r="P359" s="7">
        <f t="shared" si="20"/>
        <v>9.8433611111111111E-2</v>
      </c>
      <c r="Q359" s="7">
        <v>2.4800434556496018</v>
      </c>
      <c r="R359" s="8">
        <f t="shared" si="21"/>
        <v>24278.006954450444</v>
      </c>
      <c r="S359" s="2">
        <v>2.7964500261203167</v>
      </c>
      <c r="T359" s="8">
        <f t="shared" si="22"/>
        <v>27375.420792430858</v>
      </c>
      <c r="U359" s="8">
        <f t="shared" si="23"/>
        <v>5910.5087017741616</v>
      </c>
    </row>
    <row r="360" spans="15:21" x14ac:dyDescent="0.25">
      <c r="O360">
        <v>356</v>
      </c>
      <c r="P360" s="7">
        <f t="shared" si="20"/>
        <v>9.8710888888888904E-2</v>
      </c>
      <c r="Q360" s="7">
        <v>2.4663255548715242</v>
      </c>
      <c r="R360" s="8">
        <f t="shared" si="21"/>
        <v>24143.717658135116</v>
      </c>
      <c r="S360" s="2">
        <v>2.7931398544121504</v>
      </c>
      <c r="T360" s="8">
        <f t="shared" si="22"/>
        <v>27343.016371625967</v>
      </c>
      <c r="U360" s="8">
        <f t="shared" si="23"/>
        <v>5940.2983273370037</v>
      </c>
    </row>
    <row r="361" spans="15:21" x14ac:dyDescent="0.25">
      <c r="O361">
        <v>357</v>
      </c>
      <c r="P361" s="7">
        <f t="shared" si="20"/>
        <v>9.8988166666666669E-2</v>
      </c>
      <c r="Q361" s="7">
        <v>2.4525617225634759</v>
      </c>
      <c r="R361" s="8">
        <f t="shared" si="21"/>
        <v>24008.978722116284</v>
      </c>
      <c r="S361" s="2">
        <v>2.7898268920546538</v>
      </c>
      <c r="T361" s="8">
        <f t="shared" si="22"/>
        <v>27310.58463218531</v>
      </c>
      <c r="U361" s="8">
        <f t="shared" si="23"/>
        <v>5970.1617748395947</v>
      </c>
    </row>
    <row r="362" spans="15:21" x14ac:dyDescent="0.25">
      <c r="O362">
        <v>358</v>
      </c>
      <c r="P362" s="7">
        <f t="shared" si="20"/>
        <v>9.9265444444444448E-2</v>
      </c>
      <c r="Q362" s="7">
        <v>2.4387519342392494</v>
      </c>
      <c r="R362" s="8">
        <f t="shared" si="21"/>
        <v>23873.789906689966</v>
      </c>
      <c r="S362" s="2">
        <v>2.7865111445220014</v>
      </c>
      <c r="T362" s="8">
        <f t="shared" si="22"/>
        <v>27278.125627697482</v>
      </c>
      <c r="U362" s="8">
        <f t="shared" si="23"/>
        <v>6000.0990442819411</v>
      </c>
    </row>
    <row r="363" spans="15:21" x14ac:dyDescent="0.25">
      <c r="O363">
        <v>359</v>
      </c>
      <c r="P363" s="7">
        <f t="shared" si="20"/>
        <v>9.9542722222222227E-2</v>
      </c>
      <c r="Q363" s="7">
        <v>2.424896165468144</v>
      </c>
      <c r="R363" s="8">
        <f t="shared" si="21"/>
        <v>23738.150972695548</v>
      </c>
      <c r="S363" s="2">
        <v>2.7831926172623653</v>
      </c>
      <c r="T363" s="8">
        <f t="shared" si="22"/>
        <v>27245.639411496533</v>
      </c>
      <c r="U363" s="8">
        <f t="shared" si="23"/>
        <v>6030.1101356640411</v>
      </c>
    </row>
    <row r="364" spans="15:21" x14ac:dyDescent="0.25">
      <c r="O364">
        <v>360</v>
      </c>
      <c r="P364" s="7">
        <f t="shared" si="20"/>
        <v>9.9820000000000006E-2</v>
      </c>
      <c r="Q364" s="7">
        <v>2.4109943918746515</v>
      </c>
      <c r="R364" s="8">
        <f t="shared" si="21"/>
        <v>23602.061681512703</v>
      </c>
      <c r="S364" s="2">
        <v>2.7798713156981032</v>
      </c>
      <c r="T364" s="8">
        <f t="shared" si="22"/>
        <v>27213.126036663809</v>
      </c>
      <c r="U364" s="8">
        <f t="shared" si="23"/>
        <v>6060.1950489858955</v>
      </c>
    </row>
    <row r="365" spans="15:21" x14ac:dyDescent="0.25">
      <c r="O365">
        <v>361</v>
      </c>
      <c r="P365" s="7">
        <f t="shared" si="20"/>
        <v>0.10009727777777777</v>
      </c>
      <c r="Q365" s="7">
        <v>2.397046589138228</v>
      </c>
      <c r="R365" s="8">
        <f t="shared" si="21"/>
        <v>23465.521795059183</v>
      </c>
      <c r="S365" s="2">
        <v>2.7765472452259603</v>
      </c>
      <c r="T365" s="8">
        <f t="shared" si="22"/>
        <v>27180.585556029917</v>
      </c>
      <c r="U365" s="8">
        <f t="shared" si="23"/>
        <v>6090.3537842475016</v>
      </c>
    </row>
    <row r="366" spans="15:21" x14ac:dyDescent="0.25">
      <c r="O366">
        <v>362</v>
      </c>
      <c r="P366" s="7">
        <f t="shared" si="20"/>
        <v>0.10037455555555556</v>
      </c>
      <c r="Q366" s="7">
        <v>2.3830527329929567</v>
      </c>
      <c r="R366" s="8">
        <f t="shared" si="21"/>
        <v>23328.531075787498</v>
      </c>
      <c r="S366" s="2">
        <v>2.7732204112172529</v>
      </c>
      <c r="T366" s="8">
        <f t="shared" si="22"/>
        <v>27148.018022176548</v>
      </c>
      <c r="U366" s="8">
        <f t="shared" si="23"/>
        <v>6120.5863414488649</v>
      </c>
    </row>
    <row r="367" spans="15:21" x14ac:dyDescent="0.25">
      <c r="O367">
        <v>363</v>
      </c>
      <c r="P367" s="7">
        <f t="shared" si="20"/>
        <v>0.10065183333333334</v>
      </c>
      <c r="Q367" s="7">
        <v>2.3690127992273364</v>
      </c>
      <c r="R367" s="8">
        <f t="shared" si="21"/>
        <v>23191.089286682851</v>
      </c>
      <c r="S367" s="2">
        <v>2.7698908190180691</v>
      </c>
      <c r="T367" s="8">
        <f t="shared" si="22"/>
        <v>27115.423487438409</v>
      </c>
      <c r="U367" s="8">
        <f t="shared" si="23"/>
        <v>6150.892720589979</v>
      </c>
    </row>
    <row r="368" spans="15:21" x14ac:dyDescent="0.25">
      <c r="O368">
        <v>364</v>
      </c>
      <c r="P368" s="7">
        <f t="shared" si="20"/>
        <v>0.10092911111111112</v>
      </c>
      <c r="Q368" s="7">
        <v>2.3549267636839635</v>
      </c>
      <c r="R368" s="8">
        <f t="shared" si="21"/>
        <v>23053.196191260024</v>
      </c>
      <c r="S368" s="2">
        <v>2.7665584739494409</v>
      </c>
      <c r="T368" s="8">
        <f t="shared" si="22"/>
        <v>27082.80200390493</v>
      </c>
      <c r="U368" s="8">
        <f t="shared" si="23"/>
        <v>6181.2729216708485</v>
      </c>
    </row>
    <row r="369" spans="15:21" x14ac:dyDescent="0.25">
      <c r="O369">
        <v>365</v>
      </c>
      <c r="P369" s="7">
        <f t="shared" si="20"/>
        <v>0.10120638888888889</v>
      </c>
      <c r="Q369" s="7">
        <v>2.3407946022592814</v>
      </c>
      <c r="R369" s="8">
        <f t="shared" si="21"/>
        <v>22914.851553560929</v>
      </c>
      <c r="S369" s="2">
        <v>2.7632233813075451</v>
      </c>
      <c r="T369" s="8">
        <f t="shared" si="22"/>
        <v>27050.153623422226</v>
      </c>
      <c r="U369" s="8">
        <f t="shared" si="23"/>
        <v>6211.7269446914688</v>
      </c>
    </row>
    <row r="370" spans="15:21" x14ac:dyDescent="0.25">
      <c r="O370">
        <v>366</v>
      </c>
      <c r="P370" s="7">
        <f t="shared" si="20"/>
        <v>0.10148366666666667</v>
      </c>
      <c r="Q370" s="7">
        <v>2.3266162909033214</v>
      </c>
      <c r="R370" s="8">
        <f t="shared" si="21"/>
        <v>22776.055138152078</v>
      </c>
      <c r="S370" s="2">
        <v>2.7598855463638809</v>
      </c>
      <c r="T370" s="8">
        <f t="shared" si="22"/>
        <v>27017.478397594838</v>
      </c>
      <c r="U370" s="8">
        <f t="shared" si="23"/>
        <v>6242.2547896518445</v>
      </c>
    </row>
    <row r="371" spans="15:21" x14ac:dyDescent="0.25">
      <c r="O371">
        <v>367</v>
      </c>
      <c r="P371" s="7">
        <f t="shared" si="20"/>
        <v>0.10176094444444446</v>
      </c>
      <c r="Q371" s="7">
        <v>2.3123918056194062</v>
      </c>
      <c r="R371" s="8">
        <f t="shared" si="21"/>
        <v>22636.80671012164</v>
      </c>
      <c r="S371" s="2">
        <v>2.7565449743654491</v>
      </c>
      <c r="T371" s="8">
        <f t="shared" si="22"/>
        <v>26984.776377787479</v>
      </c>
      <c r="U371" s="8">
        <f t="shared" si="23"/>
        <v>6272.8564565519773</v>
      </c>
    </row>
    <row r="372" spans="15:21" x14ac:dyDescent="0.25">
      <c r="O372">
        <v>368</v>
      </c>
      <c r="P372" s="7">
        <f t="shared" si="20"/>
        <v>0.10203822222222222</v>
      </c>
      <c r="Q372" s="7">
        <v>2.2981211224639311</v>
      </c>
      <c r="R372" s="8">
        <f t="shared" si="21"/>
        <v>22497.106035077366</v>
      </c>
      <c r="S372" s="2">
        <v>2.7532016705349385</v>
      </c>
      <c r="T372" s="8">
        <f t="shared" si="22"/>
        <v>26952.047615126859</v>
      </c>
      <c r="U372" s="8">
        <f t="shared" si="23"/>
        <v>6303.5319453918582</v>
      </c>
    </row>
    <row r="373" spans="15:21" x14ac:dyDescent="0.25">
      <c r="O373">
        <v>369</v>
      </c>
      <c r="P373" s="7">
        <f t="shared" si="20"/>
        <v>0.1023155</v>
      </c>
      <c r="Q373" s="7">
        <v>2.2838042175460678</v>
      </c>
      <c r="R373" s="8">
        <f t="shared" si="21"/>
        <v>22356.952879143631</v>
      </c>
      <c r="S373" s="2">
        <v>2.7498556400709009</v>
      </c>
      <c r="T373" s="8">
        <f t="shared" si="22"/>
        <v>26919.29216050341</v>
      </c>
      <c r="U373" s="8">
        <f t="shared" si="23"/>
        <v>6334.2812561714954</v>
      </c>
    </row>
    <row r="374" spans="15:21" x14ac:dyDescent="0.25">
      <c r="O374">
        <v>370</v>
      </c>
      <c r="P374" s="7">
        <f t="shared" si="20"/>
        <v>0.10259277777777778</v>
      </c>
      <c r="Q374" s="7">
        <v>2.269441067027516</v>
      </c>
      <c r="R374" s="8">
        <f t="shared" si="21"/>
        <v>22216.347008959041</v>
      </c>
      <c r="S374" s="2">
        <v>2.7465068881479255</v>
      </c>
      <c r="T374" s="8">
        <f t="shared" si="22"/>
        <v>26886.510064572987</v>
      </c>
      <c r="U374" s="8">
        <f t="shared" si="23"/>
        <v>6365.1043888908862</v>
      </c>
    </row>
    <row r="375" spans="15:21" x14ac:dyDescent="0.25">
      <c r="O375">
        <v>371</v>
      </c>
      <c r="P375" s="7">
        <f t="shared" si="20"/>
        <v>0.10287005555555556</v>
      </c>
      <c r="Q375" s="7">
        <v>2.2550316471222418</v>
      </c>
      <c r="R375" s="8">
        <f t="shared" si="21"/>
        <v>22075.288191673837</v>
      </c>
      <c r="S375" s="2">
        <v>2.7431554199168202</v>
      </c>
      <c r="T375" s="8">
        <f t="shared" si="22"/>
        <v>26853.701377758636</v>
      </c>
      <c r="U375" s="8">
        <f t="shared" si="23"/>
        <v>6396.0013435500314</v>
      </c>
    </row>
    <row r="376" spans="15:21" x14ac:dyDescent="0.25">
      <c r="O376">
        <v>372</v>
      </c>
      <c r="P376" s="7">
        <f t="shared" si="20"/>
        <v>0.10314733333333333</v>
      </c>
      <c r="Q376" s="7">
        <v>2.2405759340962388</v>
      </c>
      <c r="R376" s="8">
        <f t="shared" si="21"/>
        <v>21933.77619494759</v>
      </c>
      <c r="S376" s="2">
        <v>2.7398012405047805</v>
      </c>
      <c r="T376" s="8">
        <f t="shared" si="22"/>
        <v>26820.866150252248</v>
      </c>
      <c r="U376" s="8">
        <f t="shared" si="23"/>
        <v>6426.9721201489274</v>
      </c>
    </row>
    <row r="377" spans="15:21" x14ac:dyDescent="0.25">
      <c r="O377">
        <v>373</v>
      </c>
      <c r="P377" s="7">
        <f t="shared" si="20"/>
        <v>0.10342461111111112</v>
      </c>
      <c r="Q377" s="7">
        <v>2.2260739042672464</v>
      </c>
      <c r="R377" s="8">
        <f t="shared" si="21"/>
        <v>21791.810786946422</v>
      </c>
      <c r="S377" s="2">
        <v>2.7364443550155588</v>
      </c>
      <c r="T377" s="8">
        <f t="shared" si="22"/>
        <v>26788.004432016241</v>
      </c>
      <c r="U377" s="8">
        <f t="shared" si="23"/>
        <v>6458.0167186875797</v>
      </c>
    </row>
    <row r="378" spans="15:21" x14ac:dyDescent="0.25">
      <c r="O378">
        <v>374</v>
      </c>
      <c r="P378" s="7">
        <f t="shared" si="20"/>
        <v>0.1037018888888889</v>
      </c>
      <c r="Q378" s="7">
        <v>2.2115255340045326</v>
      </c>
      <c r="R378" s="8">
        <f t="shared" si="21"/>
        <v>21649.391736340884</v>
      </c>
      <c r="S378" s="2">
        <v>2.7330847685296424</v>
      </c>
      <c r="T378" s="8">
        <f t="shared" si="22"/>
        <v>26755.116272785261</v>
      </c>
      <c r="U378" s="8">
        <f t="shared" si="23"/>
        <v>6489.1351391659855</v>
      </c>
    </row>
    <row r="379" spans="15:21" x14ac:dyDescent="0.25">
      <c r="O379">
        <v>375</v>
      </c>
      <c r="P379" s="7">
        <f t="shared" si="20"/>
        <v>0.10397916666666668</v>
      </c>
      <c r="Q379" s="7">
        <v>2.1969307997286132</v>
      </c>
      <c r="R379" s="8">
        <f t="shared" si="21"/>
        <v>21506.51881230322</v>
      </c>
      <c r="S379" s="2">
        <v>2.7297224861044107</v>
      </c>
      <c r="T379" s="8">
        <f t="shared" si="22"/>
        <v>26722.201722067752</v>
      </c>
      <c r="U379" s="8">
        <f t="shared" si="23"/>
        <v>6520.327381584144</v>
      </c>
    </row>
    <row r="380" spans="15:21" x14ac:dyDescent="0.25">
      <c r="O380">
        <v>376</v>
      </c>
      <c r="P380" s="7">
        <f t="shared" si="20"/>
        <v>0.10425644444444444</v>
      </c>
      <c r="Q380" s="7">
        <v>2.1822896779110179</v>
      </c>
      <c r="R380" s="8">
        <f t="shared" si="21"/>
        <v>21363.191784505063</v>
      </c>
      <c r="S380" s="2">
        <v>2.7263575127743089</v>
      </c>
      <c r="T380" s="8">
        <f t="shared" si="22"/>
        <v>26689.26082914765</v>
      </c>
      <c r="U380" s="8">
        <f t="shared" si="23"/>
        <v>6551.593445942055</v>
      </c>
    </row>
    <row r="381" spans="15:21" x14ac:dyDescent="0.25">
      <c r="O381">
        <v>377</v>
      </c>
      <c r="P381" s="7">
        <f t="shared" si="20"/>
        <v>0.10453372222222222</v>
      </c>
      <c r="Q381" s="7">
        <v>2.1676021450740497</v>
      </c>
      <c r="R381" s="8">
        <f t="shared" si="21"/>
        <v>21219.410423115074</v>
      </c>
      <c r="S381" s="2">
        <v>2.7229898535510122</v>
      </c>
      <c r="T381" s="8">
        <f t="shared" si="22"/>
        <v>26656.293643085981</v>
      </c>
      <c r="U381" s="8">
        <f t="shared" si="23"/>
        <v>6582.9333322397224</v>
      </c>
    </row>
    <row r="382" spans="15:21" x14ac:dyDescent="0.25">
      <c r="O382">
        <v>378</v>
      </c>
      <c r="P382" s="7">
        <f t="shared" si="20"/>
        <v>0.10481100000000002</v>
      </c>
      <c r="Q382" s="7">
        <v>2.152868177790523</v>
      </c>
      <c r="R382" s="8">
        <f t="shared" si="21"/>
        <v>21075.174498796394</v>
      </c>
      <c r="S382" s="2">
        <v>2.7196195134235861</v>
      </c>
      <c r="T382" s="8">
        <f t="shared" si="22"/>
        <v>26623.30021272245</v>
      </c>
      <c r="U382" s="8">
        <f t="shared" si="23"/>
        <v>6614.3470404771433</v>
      </c>
    </row>
    <row r="383" spans="15:21" x14ac:dyDescent="0.25">
      <c r="O383">
        <v>379</v>
      </c>
      <c r="P383" s="7">
        <f t="shared" si="20"/>
        <v>0.10508827777777778</v>
      </c>
      <c r="Q383" s="7">
        <v>2.1380877526835516</v>
      </c>
      <c r="R383" s="8">
        <f t="shared" si="21"/>
        <v>20930.483782704574</v>
      </c>
      <c r="S383" s="2">
        <v>2.7162464973586502</v>
      </c>
      <c r="T383" s="8">
        <f t="shared" si="22"/>
        <v>26590.28058667701</v>
      </c>
      <c r="U383" s="8">
        <f t="shared" si="23"/>
        <v>6645.834570654315</v>
      </c>
    </row>
    <row r="384" spans="15:21" x14ac:dyDescent="0.25">
      <c r="O384">
        <v>380</v>
      </c>
      <c r="P384" s="7">
        <f t="shared" si="20"/>
        <v>0.10536555555555556</v>
      </c>
      <c r="Q384" s="7">
        <v>2.1232608464262657</v>
      </c>
      <c r="R384" s="8">
        <f t="shared" si="21"/>
        <v>20785.338046484765</v>
      </c>
      <c r="S384" s="2">
        <v>2.7128708103005383</v>
      </c>
      <c r="T384" s="8">
        <f t="shared" si="22"/>
        <v>26557.234813351472</v>
      </c>
      <c r="U384" s="8">
        <f t="shared" si="23"/>
        <v>6677.3959227712439</v>
      </c>
    </row>
    <row r="385" spans="15:21" x14ac:dyDescent="0.25">
      <c r="O385">
        <v>381</v>
      </c>
      <c r="P385" s="7">
        <f t="shared" si="20"/>
        <v>0.10564283333333334</v>
      </c>
      <c r="Q385" s="7">
        <v>2.1083874357416148</v>
      </c>
      <c r="R385" s="8">
        <f t="shared" si="21"/>
        <v>20639.737062269844</v>
      </c>
      <c r="S385" s="2">
        <v>2.7094924571714536</v>
      </c>
      <c r="T385" s="8">
        <f t="shared" si="22"/>
        <v>26524.162940930983</v>
      </c>
      <c r="U385" s="8">
        <f t="shared" si="23"/>
        <v>6709.0310968279246</v>
      </c>
    </row>
    <row r="386" spans="15:21" x14ac:dyDescent="0.25">
      <c r="O386">
        <v>382</v>
      </c>
      <c r="P386" s="7">
        <f t="shared" si="20"/>
        <v>0.10592011111111112</v>
      </c>
      <c r="Q386" s="7">
        <v>2.0934674974021075</v>
      </c>
      <c r="R386" s="8">
        <f t="shared" si="21"/>
        <v>20493.680602677832</v>
      </c>
      <c r="S386" s="2">
        <v>2.7061114428716304</v>
      </c>
      <c r="T386" s="8">
        <f t="shared" si="22"/>
        <v>26491.065017385645</v>
      </c>
      <c r="U386" s="8">
        <f t="shared" si="23"/>
        <v>6740.7400928243587</v>
      </c>
    </row>
    <row r="387" spans="15:21" x14ac:dyDescent="0.25">
      <c r="O387">
        <v>383</v>
      </c>
      <c r="P387" s="7">
        <f t="shared" si="20"/>
        <v>0.10619738888888888</v>
      </c>
      <c r="Q387" s="7">
        <v>2.0785010082295763</v>
      </c>
      <c r="R387" s="8">
        <f t="shared" si="21"/>
        <v>20347.168440809583</v>
      </c>
      <c r="S387" s="2">
        <v>2.7027277722794865</v>
      </c>
      <c r="T387" s="8">
        <f t="shared" si="22"/>
        <v>26457.941090471984</v>
      </c>
      <c r="U387" s="8">
        <f t="shared" si="23"/>
        <v>6772.5229107605455</v>
      </c>
    </row>
    <row r="388" spans="15:21" x14ac:dyDescent="0.25">
      <c r="O388">
        <v>384</v>
      </c>
      <c r="P388" s="7">
        <f t="shared" si="20"/>
        <v>0.10647466666666668</v>
      </c>
      <c r="Q388" s="7">
        <v>2.0634879450949524</v>
      </c>
      <c r="R388" s="8">
        <f t="shared" si="21"/>
        <v>20200.200350246618</v>
      </c>
      <c r="S388" s="2">
        <v>2.699341450251775</v>
      </c>
      <c r="T388" s="8">
        <f t="shared" si="22"/>
        <v>26424.791207734444</v>
      </c>
      <c r="U388" s="8">
        <f t="shared" si="23"/>
        <v>6804.3795506364877</v>
      </c>
    </row>
    <row r="389" spans="15:21" x14ac:dyDescent="0.25">
      <c r="O389">
        <v>385</v>
      </c>
      <c r="P389" s="7">
        <f t="shared" ref="P389:P452" si="24">O389/3600000*998.2</f>
        <v>0.10675194444444445</v>
      </c>
      <c r="Q389" s="7">
        <v>2.0484282849180331</v>
      </c>
      <c r="R389" s="8">
        <f t="shared" ref="R389:R452" si="25">Q389*998.2*9.807</f>
        <v>20052.776105048808</v>
      </c>
      <c r="S389" s="2">
        <v>2.6959524816237437</v>
      </c>
      <c r="T389" s="8">
        <f t="shared" ref="T389:T452" si="26">S389*998.2*9.807</f>
        <v>26391.615416506946</v>
      </c>
      <c r="U389" s="8">
        <f t="shared" ref="U389:U452" si="27">1.18146827451406E-12 + 12788.3525641025*P389 + 480092.948717949*P389^2</f>
        <v>6836.3100124521843</v>
      </c>
    </row>
    <row r="390" spans="15:21" x14ac:dyDescent="0.25">
      <c r="O390">
        <v>386</v>
      </c>
      <c r="P390" s="7">
        <f t="shared" si="24"/>
        <v>0.10702922222222222</v>
      </c>
      <c r="Q390" s="7">
        <v>2.033322004667248</v>
      </c>
      <c r="R390" s="8">
        <f t="shared" si="25"/>
        <v>19904.895479752115</v>
      </c>
      <c r="S390" s="2">
        <v>2.6925608712092792</v>
      </c>
      <c r="T390" s="8">
        <f t="shared" si="26"/>
        <v>26358.413763914294</v>
      </c>
      <c r="U390" s="8">
        <f t="shared" si="27"/>
        <v>6868.3142962076327</v>
      </c>
    </row>
    <row r="391" spans="15:21" x14ac:dyDescent="0.25">
      <c r="O391">
        <v>387</v>
      </c>
      <c r="P391" s="7">
        <f t="shared" si="24"/>
        <v>0.1073065</v>
      </c>
      <c r="Q391" s="7">
        <v>2.0181690813594337</v>
      </c>
      <c r="R391" s="8">
        <f t="shared" si="25"/>
        <v>19756.558249366364</v>
      </c>
      <c r="S391" s="2">
        <v>2.6891666238010581</v>
      </c>
      <c r="T391" s="8">
        <f t="shared" si="26"/>
        <v>26325.186296873668</v>
      </c>
      <c r="U391" s="8">
        <f t="shared" si="27"/>
        <v>6900.3924019028345</v>
      </c>
    </row>
    <row r="392" spans="15:21" x14ac:dyDescent="0.25">
      <c r="O392">
        <v>388</v>
      </c>
      <c r="P392" s="7">
        <f t="shared" si="24"/>
        <v>0.10758377777777778</v>
      </c>
      <c r="Q392" s="7">
        <v>2.0029694920596026</v>
      </c>
      <c r="R392" s="8">
        <f t="shared" si="25"/>
        <v>19607.764189372992</v>
      </c>
      <c r="S392" s="2">
        <v>2.6857697441706962</v>
      </c>
      <c r="T392" s="8">
        <f t="shared" si="26"/>
        <v>26291.933062096072</v>
      </c>
      <c r="U392" s="8">
        <f t="shared" si="27"/>
        <v>6932.5443295377909</v>
      </c>
    </row>
    <row r="393" spans="15:21" x14ac:dyDescent="0.25">
      <c r="O393">
        <v>389</v>
      </c>
      <c r="P393" s="7">
        <f t="shared" si="24"/>
        <v>0.10786105555555557</v>
      </c>
      <c r="Q393" s="7">
        <v>1.9877232138807197</v>
      </c>
      <c r="R393" s="8">
        <f t="shared" si="25"/>
        <v>19458.513075722869</v>
      </c>
      <c r="S393" s="2">
        <v>2.6823702370688962</v>
      </c>
      <c r="T393" s="8">
        <f t="shared" si="26"/>
        <v>26258.654106087783</v>
      </c>
      <c r="U393" s="8">
        <f t="shared" si="27"/>
        <v>6964.7700791125044</v>
      </c>
    </row>
    <row r="394" spans="15:21" x14ac:dyDescent="0.25">
      <c r="O394">
        <v>390</v>
      </c>
      <c r="P394" s="7">
        <f t="shared" si="24"/>
        <v>0.10813833333333334</v>
      </c>
      <c r="Q394" s="7">
        <v>1.9724302239834741</v>
      </c>
      <c r="R394" s="8">
        <f t="shared" si="25"/>
        <v>19308.804684834042</v>
      </c>
      <c r="S394" s="2">
        <v>2.6789681072255878</v>
      </c>
      <c r="T394" s="8">
        <f t="shared" si="26"/>
        <v>26225.349475151732</v>
      </c>
      <c r="U394" s="8">
        <f t="shared" si="27"/>
        <v>6997.0696506269651</v>
      </c>
    </row>
    <row r="395" spans="15:21" x14ac:dyDescent="0.25">
      <c r="O395">
        <v>391</v>
      </c>
      <c r="P395" s="7">
        <f t="shared" si="24"/>
        <v>0.10841561111111112</v>
      </c>
      <c r="Q395" s="7">
        <v>1.9570904995760827</v>
      </c>
      <c r="R395" s="8">
        <f t="shared" si="25"/>
        <v>19158.638793589827</v>
      </c>
      <c r="S395" s="2">
        <v>2.6755633593500785</v>
      </c>
      <c r="T395" s="8">
        <f t="shared" si="26"/>
        <v>26192.019215388958</v>
      </c>
      <c r="U395" s="8">
        <f t="shared" si="27"/>
        <v>7029.443044081183</v>
      </c>
    </row>
    <row r="396" spans="15:21" x14ac:dyDescent="0.25">
      <c r="O396">
        <v>392</v>
      </c>
      <c r="P396" s="7">
        <f t="shared" si="24"/>
        <v>0.10869288888888889</v>
      </c>
      <c r="Q396" s="7">
        <v>1.9417040179140348</v>
      </c>
      <c r="R396" s="8">
        <f t="shared" si="25"/>
        <v>19008.015179336311</v>
      </c>
      <c r="S396" s="2">
        <v>2.672155998131192</v>
      </c>
      <c r="T396" s="8">
        <f t="shared" si="26"/>
        <v>26158.66337269999</v>
      </c>
      <c r="U396" s="8">
        <f t="shared" si="27"/>
        <v>7061.8902594751544</v>
      </c>
    </row>
    <row r="397" spans="15:21" x14ac:dyDescent="0.25">
      <c r="O397">
        <v>393</v>
      </c>
      <c r="P397" s="7">
        <f t="shared" si="24"/>
        <v>0.10897016666666667</v>
      </c>
      <c r="Q397" s="7">
        <v>1.9262707562998904</v>
      </c>
      <c r="R397" s="8">
        <f t="shared" si="25"/>
        <v>18856.933619880368</v>
      </c>
      <c r="S397" s="2">
        <v>2.6687460282374063</v>
      </c>
      <c r="T397" s="8">
        <f t="shared" si="26"/>
        <v>26125.281992786182</v>
      </c>
      <c r="U397" s="8">
        <f t="shared" si="27"/>
        <v>7094.4112968088784</v>
      </c>
    </row>
    <row r="398" spans="15:21" x14ac:dyDescent="0.25">
      <c r="O398">
        <v>394</v>
      </c>
      <c r="P398" s="7">
        <f t="shared" si="24"/>
        <v>0.10924744444444445</v>
      </c>
      <c r="Q398" s="7">
        <v>1.910790692083062</v>
      </c>
      <c r="R398" s="8">
        <f t="shared" si="25"/>
        <v>18705.393893487526</v>
      </c>
      <c r="S398" s="2">
        <v>2.6653334543170022</v>
      </c>
      <c r="T398" s="8">
        <f t="shared" si="26"/>
        <v>26091.875121151166</v>
      </c>
      <c r="U398" s="8">
        <f t="shared" si="27"/>
        <v>7127.0061560823569</v>
      </c>
    </row>
    <row r="399" spans="15:21" x14ac:dyDescent="0.25">
      <c r="O399">
        <v>395</v>
      </c>
      <c r="P399" s="7">
        <f t="shared" si="24"/>
        <v>0.10952472222222223</v>
      </c>
      <c r="Q399" s="7">
        <v>1.8952638026595978</v>
      </c>
      <c r="R399" s="8">
        <f t="shared" si="25"/>
        <v>18553.395778879851</v>
      </c>
      <c r="S399" s="2">
        <v>2.6619182809981958</v>
      </c>
      <c r="T399" s="8">
        <f t="shared" si="26"/>
        <v>26058.44280310216</v>
      </c>
      <c r="U399" s="8">
        <f t="shared" si="27"/>
        <v>7159.6748372955899</v>
      </c>
    </row>
    <row r="400" spans="15:21" x14ac:dyDescent="0.25">
      <c r="O400">
        <v>396</v>
      </c>
      <c r="P400" s="7">
        <f t="shared" si="24"/>
        <v>0.10980200000000001</v>
      </c>
      <c r="Q400" s="7">
        <v>1.8796900654719759</v>
      </c>
      <c r="R400" s="8">
        <f t="shared" si="25"/>
        <v>18400.939055233921</v>
      </c>
      <c r="S400" s="2">
        <v>2.6585005128892734</v>
      </c>
      <c r="T400" s="8">
        <f t="shared" si="26"/>
        <v>26024.985083751275</v>
      </c>
      <c r="U400" s="8">
        <f t="shared" si="27"/>
        <v>7192.4173404485764</v>
      </c>
    </row>
    <row r="401" spans="15:21" x14ac:dyDescent="0.25">
      <c r="O401">
        <v>397</v>
      </c>
      <c r="P401" s="7">
        <f t="shared" si="24"/>
        <v>0.11007927777777778</v>
      </c>
      <c r="Q401" s="7">
        <v>1.8640694580088764</v>
      </c>
      <c r="R401" s="8">
        <f t="shared" si="25"/>
        <v>18248.023502178607</v>
      </c>
      <c r="S401" s="2">
        <v>2.6550801545787328</v>
      </c>
      <c r="T401" s="8">
        <f t="shared" si="26"/>
        <v>25991.50200801692</v>
      </c>
      <c r="U401" s="8">
        <f t="shared" si="27"/>
        <v>7225.2336655413137</v>
      </c>
    </row>
    <row r="402" spans="15:21" x14ac:dyDescent="0.25">
      <c r="O402">
        <v>398</v>
      </c>
      <c r="P402" s="7">
        <f t="shared" si="24"/>
        <v>0.11035655555555555</v>
      </c>
      <c r="Q402" s="7">
        <v>1.8484019578049833</v>
      </c>
      <c r="R402" s="8">
        <f t="shared" si="25"/>
        <v>18094.648899793126</v>
      </c>
      <c r="S402" s="2">
        <v>2.6516572106354177</v>
      </c>
      <c r="T402" s="8">
        <f t="shared" si="26"/>
        <v>25957.993620625082</v>
      </c>
      <c r="U402" s="8">
        <f t="shared" si="27"/>
        <v>7258.1238125738064</v>
      </c>
    </row>
    <row r="403" spans="15:21" x14ac:dyDescent="0.25">
      <c r="O403">
        <v>399</v>
      </c>
      <c r="P403" s="7">
        <f t="shared" si="24"/>
        <v>0.11063383333333333</v>
      </c>
      <c r="Q403" s="7">
        <v>1.832687542440762</v>
      </c>
      <c r="R403" s="8">
        <f t="shared" si="25"/>
        <v>17940.815028604866</v>
      </c>
      <c r="S403" s="2">
        <v>2.6482316856086463</v>
      </c>
      <c r="T403" s="8">
        <f t="shared" si="26"/>
        <v>25924.459966110622</v>
      </c>
      <c r="U403" s="8">
        <f t="shared" si="27"/>
        <v>7291.0877815460535</v>
      </c>
    </row>
    <row r="404" spans="15:21" x14ac:dyDescent="0.25">
      <c r="O404">
        <v>400</v>
      </c>
      <c r="P404" s="7">
        <f t="shared" si="24"/>
        <v>0.11091111111111113</v>
      </c>
      <c r="Q404" s="7">
        <v>1.8169261895422761</v>
      </c>
      <c r="R404" s="8">
        <f t="shared" si="25"/>
        <v>17786.52166958759</v>
      </c>
      <c r="S404" s="2">
        <v>2.644803584028347</v>
      </c>
      <c r="T404" s="8">
        <f t="shared" si="26"/>
        <v>25890.90108881858</v>
      </c>
      <c r="U404" s="8">
        <f t="shared" si="27"/>
        <v>7324.125572458056</v>
      </c>
    </row>
    <row r="405" spans="15:21" x14ac:dyDescent="0.25">
      <c r="O405">
        <v>401</v>
      </c>
      <c r="P405" s="7">
        <f t="shared" si="24"/>
        <v>0.11118838888888889</v>
      </c>
      <c r="Q405" s="7">
        <v>1.8011178767809359</v>
      </c>
      <c r="R405" s="8">
        <f t="shared" si="25"/>
        <v>17631.768604158977</v>
      </c>
      <c r="S405" s="2">
        <v>2.64137291040519</v>
      </c>
      <c r="T405" s="8">
        <f t="shared" si="26"/>
        <v>25857.317032905481</v>
      </c>
      <c r="U405" s="8">
        <f t="shared" si="27"/>
        <v>7357.2371853098084</v>
      </c>
    </row>
    <row r="406" spans="15:21" x14ac:dyDescent="0.25">
      <c r="O406">
        <v>402</v>
      </c>
      <c r="P406" s="7">
        <f t="shared" si="24"/>
        <v>0.11146566666666667</v>
      </c>
      <c r="Q406" s="7">
        <v>1.7852625818733538</v>
      </c>
      <c r="R406" s="8">
        <f t="shared" si="25"/>
        <v>17476.555614179208</v>
      </c>
      <c r="S406" s="2">
        <v>2.6379396692307147</v>
      </c>
      <c r="T406" s="8">
        <f t="shared" si="26"/>
        <v>25823.707842340558</v>
      </c>
      <c r="U406" s="8">
        <f t="shared" si="27"/>
        <v>7390.4226201013162</v>
      </c>
    </row>
    <row r="407" spans="15:21" x14ac:dyDescent="0.25">
      <c r="O407">
        <v>403</v>
      </c>
      <c r="P407" s="7">
        <f t="shared" si="24"/>
        <v>0.11174294444444445</v>
      </c>
      <c r="Q407" s="7">
        <v>1.7693602825810877</v>
      </c>
      <c r="R407" s="8">
        <f t="shared" si="25"/>
        <v>17320.882481948436</v>
      </c>
      <c r="S407" s="2">
        <v>2.634503864977459</v>
      </c>
      <c r="T407" s="8">
        <f t="shared" si="26"/>
        <v>25790.07356090704</v>
      </c>
      <c r="U407" s="8">
        <f t="shared" si="27"/>
        <v>7423.6818768325775</v>
      </c>
    </row>
    <row r="408" spans="15:21" x14ac:dyDescent="0.25">
      <c r="O408">
        <v>404</v>
      </c>
      <c r="P408" s="7">
        <f t="shared" si="24"/>
        <v>0.11202022222222223</v>
      </c>
      <c r="Q408" s="7">
        <v>1.7534109567104541</v>
      </c>
      <c r="R408" s="8">
        <f t="shared" si="25"/>
        <v>17164.748990204997</v>
      </c>
      <c r="S408" s="2">
        <v>2.6310655020990876</v>
      </c>
      <c r="T408" s="8">
        <f t="shared" si="26"/>
        <v>25756.414232203402</v>
      </c>
      <c r="U408" s="8">
        <f t="shared" si="27"/>
        <v>7457.0149555035923</v>
      </c>
    </row>
    <row r="409" spans="15:21" x14ac:dyDescent="0.25">
      <c r="O409">
        <v>405</v>
      </c>
      <c r="P409" s="7">
        <f t="shared" si="24"/>
        <v>0.11229750000000001</v>
      </c>
      <c r="Q409" s="7">
        <v>1.7374145821123692</v>
      </c>
      <c r="R409" s="8">
        <f t="shared" si="25"/>
        <v>17008.154922123809</v>
      </c>
      <c r="S409" s="2">
        <v>2.6276245850305187</v>
      </c>
      <c r="T409" s="8">
        <f t="shared" si="26"/>
        <v>25722.729899644586</v>
      </c>
      <c r="U409" s="8">
        <f t="shared" si="27"/>
        <v>7490.4218561143607</v>
      </c>
    </row>
    <row r="410" spans="15:21" x14ac:dyDescent="0.25">
      <c r="O410">
        <v>406</v>
      </c>
      <c r="P410" s="7">
        <f t="shared" si="24"/>
        <v>0.11257477777777779</v>
      </c>
      <c r="Q410" s="7">
        <v>1.7213711366820621</v>
      </c>
      <c r="R410" s="8">
        <f t="shared" si="25"/>
        <v>16851.100061313591</v>
      </c>
      <c r="S410" s="2">
        <v>2.6241811181880434</v>
      </c>
      <c r="T410" s="8">
        <f t="shared" si="26"/>
        <v>25689.020606463218</v>
      </c>
      <c r="U410" s="8">
        <f t="shared" si="27"/>
        <v>7523.9025786648835</v>
      </c>
    </row>
    <row r="411" spans="15:21" x14ac:dyDescent="0.25">
      <c r="O411">
        <v>407</v>
      </c>
      <c r="P411" s="7">
        <f t="shared" si="24"/>
        <v>0.11285205555555557</v>
      </c>
      <c r="Q411" s="7">
        <v>1.7052805983589594</v>
      </c>
      <c r="R411" s="8">
        <f t="shared" si="25"/>
        <v>16693.584191815724</v>
      </c>
      <c r="S411" s="2">
        <v>2.6207351059694601</v>
      </c>
      <c r="T411" s="8">
        <f t="shared" si="26"/>
        <v>25655.28639571086</v>
      </c>
      <c r="U411" s="8">
        <f t="shared" si="27"/>
        <v>7557.4571231551599</v>
      </c>
    </row>
    <row r="412" spans="15:21" x14ac:dyDescent="0.25">
      <c r="O412">
        <v>408</v>
      </c>
      <c r="P412" s="7">
        <f t="shared" si="24"/>
        <v>0.11312933333333333</v>
      </c>
      <c r="Q412" s="7">
        <v>1.689142945126449</v>
      </c>
      <c r="R412" s="8">
        <f t="shared" si="25"/>
        <v>16535.607098101947</v>
      </c>
      <c r="S412" s="2">
        <v>2.6172865527541869</v>
      </c>
      <c r="T412" s="8">
        <f t="shared" si="26"/>
        <v>25621.527310259167</v>
      </c>
      <c r="U412" s="8">
        <f t="shared" si="27"/>
        <v>7591.085489585188</v>
      </c>
    </row>
    <row r="413" spans="15:21" x14ac:dyDescent="0.25">
      <c r="O413">
        <v>409</v>
      </c>
      <c r="P413" s="7">
        <f t="shared" si="24"/>
        <v>0.11340661111111111</v>
      </c>
      <c r="Q413" s="7">
        <v>1.6729581550116919</v>
      </c>
      <c r="R413" s="8">
        <f t="shared" si="25"/>
        <v>16377.168565072505</v>
      </c>
      <c r="S413" s="2">
        <v>2.6138354629033884</v>
      </c>
      <c r="T413" s="8">
        <f t="shared" si="26"/>
        <v>25587.743392801083</v>
      </c>
      <c r="U413" s="8">
        <f t="shared" si="27"/>
        <v>7624.7876779549706</v>
      </c>
    </row>
    <row r="414" spans="15:21" x14ac:dyDescent="0.25">
      <c r="O414">
        <v>410</v>
      </c>
      <c r="P414" s="7">
        <f t="shared" si="24"/>
        <v>0.11368388888888889</v>
      </c>
      <c r="Q414" s="7">
        <v>1.6567262060854318</v>
      </c>
      <c r="R414" s="8">
        <f t="shared" si="25"/>
        <v>16218.268378054287</v>
      </c>
      <c r="S414" s="2">
        <v>2.6103818407600965</v>
      </c>
      <c r="T414" s="8">
        <f t="shared" si="26"/>
        <v>25553.934685852066</v>
      </c>
      <c r="U414" s="8">
        <f t="shared" si="27"/>
        <v>7658.5636882645085</v>
      </c>
    </row>
    <row r="415" spans="15:21" x14ac:dyDescent="0.25">
      <c r="O415">
        <v>411</v>
      </c>
      <c r="P415" s="7">
        <f t="shared" si="24"/>
        <v>0.11396116666666668</v>
      </c>
      <c r="Q415" s="7">
        <v>1.6404470764617978</v>
      </c>
      <c r="R415" s="8">
        <f t="shared" si="25"/>
        <v>16058.906322798903</v>
      </c>
      <c r="S415" s="2">
        <v>2.6069256906493301</v>
      </c>
      <c r="T415" s="8">
        <f t="shared" si="26"/>
        <v>25520.101231751225</v>
      </c>
      <c r="U415" s="8">
        <f t="shared" si="27"/>
        <v>7692.4135205138018</v>
      </c>
    </row>
    <row r="416" spans="15:21" x14ac:dyDescent="0.25">
      <c r="O416">
        <v>412</v>
      </c>
      <c r="P416" s="7">
        <f t="shared" si="24"/>
        <v>0.11423844444444445</v>
      </c>
      <c r="Q416" s="7">
        <v>1.6241207442981005</v>
      </c>
      <c r="R416" s="8">
        <f t="shared" si="25"/>
        <v>15899.082185480675</v>
      </c>
      <c r="S416" s="2">
        <v>2.6034670168782061</v>
      </c>
      <c r="T416" s="8">
        <f t="shared" si="26"/>
        <v>25486.243072662426</v>
      </c>
      <c r="U416" s="8">
        <f t="shared" si="27"/>
        <v>7726.3371747028441</v>
      </c>
    </row>
    <row r="417" spans="15:21" x14ac:dyDescent="0.25">
      <c r="O417">
        <v>413</v>
      </c>
      <c r="P417" s="7">
        <f t="shared" si="24"/>
        <v>0.11451572222222223</v>
      </c>
      <c r="Q417" s="7">
        <v>1.6077471877946801</v>
      </c>
      <c r="R417" s="8">
        <f t="shared" si="25"/>
        <v>15738.795752695165</v>
      </c>
      <c r="S417" s="2">
        <v>2.600005823736069</v>
      </c>
      <c r="T417" s="8">
        <f t="shared" si="26"/>
        <v>25452.360250575548</v>
      </c>
      <c r="U417" s="8">
        <f t="shared" si="27"/>
        <v>7760.3346508316417</v>
      </c>
    </row>
    <row r="418" spans="15:21" x14ac:dyDescent="0.25">
      <c r="O418">
        <v>414</v>
      </c>
      <c r="P418" s="7">
        <f t="shared" si="24"/>
        <v>0.11479300000000001</v>
      </c>
      <c r="Q418" s="7">
        <v>1.5913263851946837</v>
      </c>
      <c r="R418" s="8">
        <f t="shared" si="25"/>
        <v>15578.046811456976</v>
      </c>
      <c r="S418" s="2">
        <v>2.5965421154946009</v>
      </c>
      <c r="T418" s="8">
        <f t="shared" si="26"/>
        <v>25418.452807307574</v>
      </c>
      <c r="U418" s="8">
        <f t="shared" si="27"/>
        <v>7794.4059489001929</v>
      </c>
    </row>
    <row r="419" spans="15:21" x14ac:dyDescent="0.25">
      <c r="O419">
        <v>415</v>
      </c>
      <c r="P419" s="7">
        <f t="shared" si="24"/>
        <v>0.11507027777777777</v>
      </c>
      <c r="Q419" s="7">
        <v>1.5748583147838686</v>
      </c>
      <c r="R419" s="8">
        <f t="shared" si="25"/>
        <v>15416.835149197848</v>
      </c>
      <c r="S419" s="2">
        <v>2.5930758964079308</v>
      </c>
      <c r="T419" s="8">
        <f t="shared" si="26"/>
        <v>25384.520784503649</v>
      </c>
      <c r="U419" s="8">
        <f t="shared" si="27"/>
        <v>7828.5510689084967</v>
      </c>
    </row>
    <row r="420" spans="15:21" x14ac:dyDescent="0.25">
      <c r="O420">
        <v>416</v>
      </c>
      <c r="P420" s="7">
        <f t="shared" si="24"/>
        <v>0.11534755555555556</v>
      </c>
      <c r="Q420" s="7">
        <v>1.5583429548904677</v>
      </c>
      <c r="R420" s="8">
        <f t="shared" si="25"/>
        <v>15255.160553765319</v>
      </c>
      <c r="S420" s="2">
        <v>2.5896071707127604</v>
      </c>
      <c r="T420" s="8">
        <f t="shared" si="26"/>
        <v>25350.564223638321</v>
      </c>
      <c r="U420" s="8">
        <f t="shared" si="27"/>
        <v>7862.7700108565577</v>
      </c>
    </row>
    <row r="421" spans="15:21" x14ac:dyDescent="0.25">
      <c r="O421">
        <v>417</v>
      </c>
      <c r="P421" s="7">
        <f t="shared" si="24"/>
        <v>0.11562483333333334</v>
      </c>
      <c r="Q421" s="7">
        <v>1.541780283884945</v>
      </c>
      <c r="R421" s="8">
        <f t="shared" si="25"/>
        <v>15093.02281342035</v>
      </c>
      <c r="S421" s="2">
        <v>2.58613594262847</v>
      </c>
      <c r="T421" s="8">
        <f t="shared" si="26"/>
        <v>25316.583166016564</v>
      </c>
      <c r="U421" s="8">
        <f t="shared" si="27"/>
        <v>7897.0627747443714</v>
      </c>
    </row>
    <row r="422" spans="15:21" x14ac:dyDescent="0.25">
      <c r="O422">
        <v>418</v>
      </c>
      <c r="P422" s="7">
        <f t="shared" si="24"/>
        <v>0.11590211111111112</v>
      </c>
      <c r="Q422" s="7">
        <v>1.5251702801798572</v>
      </c>
      <c r="R422" s="8">
        <f t="shared" si="25"/>
        <v>14930.421716835957</v>
      </c>
      <c r="S422" s="2">
        <v>2.5826622163572326</v>
      </c>
      <c r="T422" s="8">
        <f t="shared" si="26"/>
        <v>25282.577652774915</v>
      </c>
      <c r="U422" s="8">
        <f t="shared" si="27"/>
        <v>7931.4293605719377</v>
      </c>
    </row>
    <row r="423" spans="15:21" x14ac:dyDescent="0.25">
      <c r="O423">
        <v>419</v>
      </c>
      <c r="P423" s="7">
        <f t="shared" si="24"/>
        <v>0.11617938888888889</v>
      </c>
      <c r="Q423" s="7">
        <v>1.5085129222296443</v>
      </c>
      <c r="R423" s="8">
        <f t="shared" si="25"/>
        <v>14767.357053095173</v>
      </c>
      <c r="S423" s="2">
        <v>2.5791859960841239</v>
      </c>
      <c r="T423" s="8">
        <f t="shared" si="26"/>
        <v>25248.54772488253</v>
      </c>
      <c r="U423" s="8">
        <f t="shared" si="27"/>
        <v>7965.8697683392556</v>
      </c>
    </row>
    <row r="424" spans="15:21" x14ac:dyDescent="0.25">
      <c r="O424">
        <v>420</v>
      </c>
      <c r="P424" s="7">
        <f t="shared" si="24"/>
        <v>0.11645666666666667</v>
      </c>
      <c r="Q424" s="7">
        <v>1.4918081885304577</v>
      </c>
      <c r="R424" s="8">
        <f t="shared" si="25"/>
        <v>14603.828611689347</v>
      </c>
      <c r="S424" s="2">
        <v>2.575707285977233</v>
      </c>
      <c r="T424" s="8">
        <f t="shared" si="26"/>
        <v>25214.493423142285</v>
      </c>
      <c r="U424" s="8">
        <f t="shared" si="27"/>
        <v>8000.383998046329</v>
      </c>
    </row>
    <row r="425" spans="15:21" x14ac:dyDescent="0.25">
      <c r="O425">
        <v>421</v>
      </c>
      <c r="P425" s="7">
        <f t="shared" si="24"/>
        <v>0.11673394444444445</v>
      </c>
      <c r="Q425" s="7">
        <v>1.4750560576199789</v>
      </c>
      <c r="R425" s="8">
        <f t="shared" si="25"/>
        <v>14439.836182516392</v>
      </c>
      <c r="S425" s="2">
        <v>2.5722260901877751</v>
      </c>
      <c r="T425" s="8">
        <f t="shared" si="26"/>
        <v>25180.414788191865</v>
      </c>
      <c r="U425" s="8">
        <f t="shared" si="27"/>
        <v>8034.9720496931568</v>
      </c>
    </row>
    <row r="426" spans="15:21" x14ac:dyDescent="0.25">
      <c r="O426">
        <v>422</v>
      </c>
      <c r="P426" s="7">
        <f t="shared" si="24"/>
        <v>0.11701122222222224</v>
      </c>
      <c r="Q426" s="7">
        <v>1.458256508077231</v>
      </c>
      <c r="R426" s="8">
        <f t="shared" si="25"/>
        <v>14275.379555878921</v>
      </c>
      <c r="S426" s="2">
        <v>2.5687424128501939</v>
      </c>
      <c r="T426" s="8">
        <f t="shared" si="26"/>
        <v>25146.311860504775</v>
      </c>
      <c r="U426" s="8">
        <f t="shared" si="27"/>
        <v>8069.6339232797391</v>
      </c>
    </row>
    <row r="427" spans="15:21" x14ac:dyDescent="0.25">
      <c r="O427">
        <v>423</v>
      </c>
      <c r="P427" s="7">
        <f t="shared" si="24"/>
        <v>0.1172885</v>
      </c>
      <c r="Q427" s="7">
        <v>1.4414095185224509</v>
      </c>
      <c r="R427" s="8">
        <f t="shared" si="25"/>
        <v>14110.458522483006</v>
      </c>
      <c r="S427" s="2">
        <v>2.5652562580822735</v>
      </c>
      <c r="T427" s="8">
        <f t="shared" si="26"/>
        <v>25112.184680391434</v>
      </c>
      <c r="U427" s="8">
        <f t="shared" si="27"/>
        <v>8104.3696188060721</v>
      </c>
    </row>
    <row r="428" spans="15:21" x14ac:dyDescent="0.25">
      <c r="O428">
        <v>424</v>
      </c>
      <c r="P428" s="7">
        <f t="shared" si="24"/>
        <v>0.11756577777777778</v>
      </c>
      <c r="Q428" s="7">
        <v>1.4245150676168112</v>
      </c>
      <c r="R428" s="8">
        <f t="shared" si="25"/>
        <v>13945.072873435458</v>
      </c>
      <c r="S428" s="2">
        <v>2.5617676299852405</v>
      </c>
      <c r="T428" s="8">
        <f t="shared" si="26"/>
        <v>25078.033288000177</v>
      </c>
      <c r="U428" s="8">
        <f t="shared" si="27"/>
        <v>8139.1791362721606</v>
      </c>
    </row>
    <row r="429" spans="15:21" x14ac:dyDescent="0.25">
      <c r="O429">
        <v>425</v>
      </c>
      <c r="P429" s="7">
        <f t="shared" si="24"/>
        <v>0.11784305555555556</v>
      </c>
      <c r="Q429" s="7">
        <v>1.4075731340623632</v>
      </c>
      <c r="R429" s="8">
        <f t="shared" si="25"/>
        <v>13779.222400243247</v>
      </c>
      <c r="S429" s="2">
        <v>2.5582765326438737</v>
      </c>
      <c r="T429" s="8">
        <f t="shared" si="26"/>
        <v>25043.85772331832</v>
      </c>
      <c r="U429" s="8">
        <f t="shared" si="27"/>
        <v>8174.0624756780035</v>
      </c>
    </row>
    <row r="430" spans="15:21" x14ac:dyDescent="0.25">
      <c r="O430">
        <v>426</v>
      </c>
      <c r="P430" s="7">
        <f t="shared" si="24"/>
        <v>0.11812033333333333</v>
      </c>
      <c r="Q430" s="7">
        <v>1.3905836966017766</v>
      </c>
      <c r="R430" s="8">
        <f t="shared" si="25"/>
        <v>13612.906894810993</v>
      </c>
      <c r="S430" s="2">
        <v>2.5547829701266092</v>
      </c>
      <c r="T430" s="8">
        <f t="shared" si="26"/>
        <v>25009.658026173198</v>
      </c>
      <c r="U430" s="8">
        <f t="shared" si="27"/>
        <v>8209.0196370235972</v>
      </c>
    </row>
    <row r="431" spans="15:21" x14ac:dyDescent="0.25">
      <c r="O431">
        <v>427</v>
      </c>
      <c r="P431" s="7">
        <f t="shared" si="24"/>
        <v>0.11839761111111112</v>
      </c>
      <c r="Q431" s="7">
        <v>1.373546734018209</v>
      </c>
      <c r="R431" s="8">
        <f t="shared" si="25"/>
        <v>13446.126149439648</v>
      </c>
      <c r="S431" s="2">
        <v>2.5512869464856394</v>
      </c>
      <c r="T431" s="8">
        <f t="shared" si="26"/>
        <v>24975.434236233134</v>
      </c>
      <c r="U431" s="8">
        <f t="shared" si="27"/>
        <v>8244.0506203089481</v>
      </c>
    </row>
    <row r="432" spans="15:21" x14ac:dyDescent="0.25">
      <c r="O432">
        <v>428</v>
      </c>
      <c r="P432" s="7">
        <f t="shared" si="24"/>
        <v>0.1186748888888889</v>
      </c>
      <c r="Q432" s="7">
        <v>1.3564622251351124</v>
      </c>
      <c r="R432" s="8">
        <f t="shared" si="25"/>
        <v>13278.879956824629</v>
      </c>
      <c r="S432" s="2">
        <v>2.5477884657570171</v>
      </c>
      <c r="T432" s="8">
        <f t="shared" si="26"/>
        <v>24941.186393008447</v>
      </c>
      <c r="U432" s="8">
        <f t="shared" si="27"/>
        <v>8279.1554255340507</v>
      </c>
    </row>
    <row r="433" spans="15:21" x14ac:dyDescent="0.25">
      <c r="O433">
        <v>429</v>
      </c>
      <c r="P433" s="7">
        <f t="shared" si="24"/>
        <v>0.11895216666666668</v>
      </c>
      <c r="Q433" s="7">
        <v>1.3393301488160749</v>
      </c>
      <c r="R433" s="8">
        <f t="shared" si="25"/>
        <v>13111.168110054257</v>
      </c>
      <c r="S433" s="2">
        <v>2.5442875319607587</v>
      </c>
      <c r="T433" s="8">
        <f t="shared" si="26"/>
        <v>24906.914535852473</v>
      </c>
      <c r="U433" s="8">
        <f t="shared" si="27"/>
        <v>8314.3340526989068</v>
      </c>
    </row>
    <row r="434" spans="15:21" x14ac:dyDescent="0.25">
      <c r="O434">
        <v>430</v>
      </c>
      <c r="P434" s="7">
        <f t="shared" si="24"/>
        <v>0.11922944444444444</v>
      </c>
      <c r="Q434" s="7">
        <v>1.3221504839646565</v>
      </c>
      <c r="R434" s="8">
        <f t="shared" si="25"/>
        <v>12942.990402608155</v>
      </c>
      <c r="S434" s="2">
        <v>2.540784149100948</v>
      </c>
      <c r="T434" s="8">
        <f t="shared" si="26"/>
        <v>24872.618703962577</v>
      </c>
      <c r="U434" s="8">
        <f t="shared" si="27"/>
        <v>8349.5865018035165</v>
      </c>
    </row>
    <row r="435" spans="15:21" x14ac:dyDescent="0.25">
      <c r="O435">
        <v>431</v>
      </c>
      <c r="P435" s="7">
        <f t="shared" si="24"/>
        <v>0.11950672222222222</v>
      </c>
      <c r="Q435" s="7">
        <v>1.3049232095241936</v>
      </c>
      <c r="R435" s="8">
        <f t="shared" si="25"/>
        <v>12774.346628355321</v>
      </c>
      <c r="S435" s="2">
        <v>2.5372783211658305</v>
      </c>
      <c r="T435" s="8">
        <f t="shared" si="26"/>
        <v>24838.298936381088</v>
      </c>
      <c r="U435" s="8">
        <f t="shared" si="27"/>
        <v>8384.9127728478798</v>
      </c>
    </row>
    <row r="436" spans="15:21" x14ac:dyDescent="0.25">
      <c r="O436">
        <v>432</v>
      </c>
      <c r="P436" s="7">
        <f t="shared" si="24"/>
        <v>0.119784</v>
      </c>
      <c r="Q436" s="7">
        <v>1.2876483044776617</v>
      </c>
      <c r="R436" s="8">
        <f t="shared" si="25"/>
        <v>12605.236581552806</v>
      </c>
      <c r="S436" s="2">
        <v>2.5337700521279132</v>
      </c>
      <c r="T436" s="8">
        <f t="shared" si="26"/>
        <v>24803.955271996256</v>
      </c>
      <c r="U436" s="8">
        <f t="shared" si="27"/>
        <v>8420.3128658319984</v>
      </c>
    </row>
    <row r="437" spans="15:21" x14ac:dyDescent="0.25">
      <c r="O437">
        <v>433</v>
      </c>
      <c r="P437" s="7">
        <f t="shared" si="24"/>
        <v>0.12006127777777778</v>
      </c>
      <c r="Q437" s="7">
        <v>1.2703257478475209</v>
      </c>
      <c r="R437" s="8">
        <f t="shared" si="25"/>
        <v>12435.660056844186</v>
      </c>
      <c r="S437" s="2">
        <v>2.5302593459440716</v>
      </c>
      <c r="T437" s="8">
        <f t="shared" si="26"/>
        <v>24769.587749543301</v>
      </c>
      <c r="U437" s="8">
        <f t="shared" si="27"/>
        <v>8455.7867807558687</v>
      </c>
    </row>
    <row r="438" spans="15:21" x14ac:dyDescent="0.25">
      <c r="O438">
        <v>434</v>
      </c>
      <c r="P438" s="7">
        <f t="shared" si="24"/>
        <v>0.12033855555555556</v>
      </c>
      <c r="Q438" s="7">
        <v>1.2529555186954755</v>
      </c>
      <c r="R438" s="8">
        <f t="shared" si="25"/>
        <v>12265.616849257205</v>
      </c>
      <c r="S438" s="2">
        <v>2.5267462065556332</v>
      </c>
      <c r="T438" s="8">
        <f t="shared" si="26"/>
        <v>24735.19640760525</v>
      </c>
      <c r="U438" s="8">
        <f t="shared" si="27"/>
        <v>8491.3345176194944</v>
      </c>
    </row>
    <row r="439" spans="15:21" x14ac:dyDescent="0.25">
      <c r="O439">
        <v>435</v>
      </c>
      <c r="P439" s="7">
        <f t="shared" si="24"/>
        <v>0.12061583333333334</v>
      </c>
      <c r="Q439" s="7">
        <v>1.2355375961224047</v>
      </c>
      <c r="R439" s="8">
        <f t="shared" si="25"/>
        <v>12095.106754203112</v>
      </c>
      <c r="S439" s="2">
        <v>2.5232306378884868</v>
      </c>
      <c r="T439" s="8">
        <f t="shared" si="26"/>
        <v>24700.781284614004</v>
      </c>
      <c r="U439" s="8">
        <f t="shared" si="27"/>
        <v>8526.9560764228718</v>
      </c>
    </row>
    <row r="440" spans="15:21" x14ac:dyDescent="0.25">
      <c r="O440">
        <v>436</v>
      </c>
      <c r="P440" s="7">
        <f t="shared" si="24"/>
        <v>0.12089311111111112</v>
      </c>
      <c r="Q440" s="7">
        <v>1.2180719592681424</v>
      </c>
      <c r="R440" s="8">
        <f t="shared" si="25"/>
        <v>11924.129567474496</v>
      </c>
      <c r="S440" s="2">
        <v>2.5197126438531727</v>
      </c>
      <c r="T440" s="8">
        <f t="shared" si="26"/>
        <v>24666.342418851182</v>
      </c>
      <c r="U440" s="8">
        <f t="shared" si="27"/>
        <v>8562.6514571660045</v>
      </c>
    </row>
    <row r="441" spans="15:21" x14ac:dyDescent="0.25">
      <c r="O441">
        <v>437</v>
      </c>
      <c r="P441" s="7">
        <f t="shared" si="24"/>
        <v>0.12117038888888888</v>
      </c>
      <c r="Q441" s="7">
        <v>1.2005585873113263</v>
      </c>
      <c r="R441" s="8">
        <f t="shared" si="25"/>
        <v>11752.685085243806</v>
      </c>
      <c r="S441" s="2">
        <v>2.516192228344976</v>
      </c>
      <c r="T441" s="8">
        <f t="shared" si="26"/>
        <v>24631.879848449098</v>
      </c>
      <c r="U441" s="8">
        <f t="shared" si="27"/>
        <v>8598.420659848889</v>
      </c>
    </row>
    <row r="442" spans="15:21" x14ac:dyDescent="0.25">
      <c r="O442">
        <v>438</v>
      </c>
      <c r="P442" s="7">
        <f t="shared" si="24"/>
        <v>0.12144766666666668</v>
      </c>
      <c r="Q442" s="7">
        <v>1.1829974594692465</v>
      </c>
      <c r="R442" s="8">
        <f t="shared" si="25"/>
        <v>11580.773104061875</v>
      </c>
      <c r="S442" s="2">
        <v>2.5126693952440249</v>
      </c>
      <c r="T442" s="8">
        <f t="shared" si="26"/>
        <v>24597.393611391668</v>
      </c>
      <c r="U442" s="8">
        <f t="shared" si="27"/>
        <v>8634.2636844715307</v>
      </c>
    </row>
    <row r="443" spans="15:21" x14ac:dyDescent="0.25">
      <c r="O443">
        <v>439</v>
      </c>
      <c r="P443" s="7">
        <f t="shared" si="24"/>
        <v>0.12172494444444446</v>
      </c>
      <c r="Q443" s="7">
        <v>1.1653885549976732</v>
      </c>
      <c r="R443" s="8">
        <f t="shared" si="25"/>
        <v>11408.393420856231</v>
      </c>
      <c r="S443" s="2">
        <v>2.5091441484153822</v>
      </c>
      <c r="T443" s="8">
        <f t="shared" si="26"/>
        <v>24562.883745515337</v>
      </c>
      <c r="U443" s="8">
        <f t="shared" si="27"/>
        <v>8670.1805310339241</v>
      </c>
    </row>
    <row r="444" spans="15:21" x14ac:dyDescent="0.25">
      <c r="O444">
        <v>440</v>
      </c>
      <c r="P444" s="7">
        <f t="shared" si="24"/>
        <v>0.12200222222222222</v>
      </c>
      <c r="Q444" s="7">
        <v>1.1477318531907184</v>
      </c>
      <c r="R444" s="8">
        <f t="shared" si="25"/>
        <v>11235.54583292974</v>
      </c>
      <c r="S444" s="2">
        <v>2.505616491709139</v>
      </c>
      <c r="T444" s="8">
        <f t="shared" si="26"/>
        <v>24528.350288509984</v>
      </c>
      <c r="U444" s="8">
        <f t="shared" si="27"/>
        <v>8706.1711995360693</v>
      </c>
    </row>
    <row r="445" spans="15:21" x14ac:dyDescent="0.25">
      <c r="O445">
        <v>441</v>
      </c>
      <c r="P445" s="7">
        <f t="shared" si="24"/>
        <v>0.1222795</v>
      </c>
      <c r="Q445" s="7">
        <v>1.1300273333806321</v>
      </c>
      <c r="R445" s="8">
        <f t="shared" si="25"/>
        <v>11062.230137958626</v>
      </c>
      <c r="S445" s="2">
        <v>2.5020864289605047</v>
      </c>
      <c r="T445" s="8">
        <f t="shared" si="26"/>
        <v>24493.793277919805</v>
      </c>
      <c r="U445" s="8">
        <f t="shared" si="27"/>
        <v>8742.2356899779697</v>
      </c>
    </row>
    <row r="446" spans="15:21" x14ac:dyDescent="0.25">
      <c r="O446">
        <v>442</v>
      </c>
      <c r="P446" s="7">
        <f t="shared" si="24"/>
        <v>0.12255677777777778</v>
      </c>
      <c r="Q446" s="7">
        <v>1.1122749749377148</v>
      </c>
      <c r="R446" s="8">
        <f t="shared" si="25"/>
        <v>10888.446133991583</v>
      </c>
      <c r="S446" s="2">
        <v>2.4985539639899015</v>
      </c>
      <c r="T446" s="8">
        <f t="shared" si="26"/>
        <v>24459.212751144238</v>
      </c>
      <c r="U446" s="8">
        <f t="shared" si="27"/>
        <v>8778.3740023596238</v>
      </c>
    </row>
    <row r="447" spans="15:21" x14ac:dyDescent="0.25">
      <c r="O447">
        <v>443</v>
      </c>
      <c r="P447" s="7">
        <f t="shared" si="24"/>
        <v>0.12283405555555557</v>
      </c>
      <c r="Q447" s="7">
        <v>1.0944747572700941</v>
      </c>
      <c r="R447" s="8">
        <f t="shared" si="25"/>
        <v>10714.193619447627</v>
      </c>
      <c r="S447" s="2">
        <v>2.4950191006030487</v>
      </c>
      <c r="T447" s="8">
        <f t="shared" si="26"/>
        <v>24424.608745438796</v>
      </c>
      <c r="U447" s="8">
        <f t="shared" si="27"/>
        <v>8814.5861366810332</v>
      </c>
    </row>
    <row r="448" spans="15:21" x14ac:dyDescent="0.25">
      <c r="O448">
        <v>444</v>
      </c>
      <c r="P448" s="7">
        <f t="shared" si="24"/>
        <v>0.12311133333333335</v>
      </c>
      <c r="Q448" s="7">
        <v>1.0766266598236154</v>
      </c>
      <c r="R448" s="8">
        <f t="shared" si="25"/>
        <v>10539.472393114995</v>
      </c>
      <c r="S448" s="2">
        <v>2.4914818425910616</v>
      </c>
      <c r="T448" s="8">
        <f t="shared" si="26"/>
        <v>24389.98129791602</v>
      </c>
      <c r="U448" s="8">
        <f t="shared" si="27"/>
        <v>8850.8720929421943</v>
      </c>
    </row>
    <row r="449" spans="15:21" x14ac:dyDescent="0.25">
      <c r="O449">
        <v>445</v>
      </c>
      <c r="P449" s="7">
        <f t="shared" si="24"/>
        <v>0.12338861111111113</v>
      </c>
      <c r="Q449" s="7">
        <v>1.0587306620816714</v>
      </c>
      <c r="R449" s="8">
        <f t="shared" si="25"/>
        <v>10364.282254149488</v>
      </c>
      <c r="S449" s="2">
        <v>2.4879421937305306</v>
      </c>
      <c r="T449" s="8">
        <f t="shared" si="26"/>
        <v>24355.330445546268</v>
      </c>
      <c r="U449" s="8">
        <f t="shared" si="27"/>
        <v>8887.2318711431089</v>
      </c>
    </row>
    <row r="450" spans="15:21" x14ac:dyDescent="0.25">
      <c r="O450">
        <v>446</v>
      </c>
      <c r="P450" s="7">
        <f t="shared" si="24"/>
        <v>0.12366588888888888</v>
      </c>
      <c r="Q450" s="7">
        <v>1.0407867435650373</v>
      </c>
      <c r="R450" s="8">
        <f t="shared" si="25"/>
        <v>10188.623002072865</v>
      </c>
      <c r="S450" s="2">
        <v>2.484400157783615</v>
      </c>
      <c r="T450" s="8">
        <f t="shared" si="26"/>
        <v>24320.656225158622</v>
      </c>
      <c r="U450" s="8">
        <f t="shared" si="27"/>
        <v>8923.6654712837753</v>
      </c>
    </row>
    <row r="451" spans="15:21" x14ac:dyDescent="0.25">
      <c r="O451">
        <v>447</v>
      </c>
      <c r="P451" s="7">
        <f t="shared" si="24"/>
        <v>0.12394316666666666</v>
      </c>
      <c r="Q451" s="7">
        <v>1.0227948838317475</v>
      </c>
      <c r="R451" s="8">
        <f t="shared" si="25"/>
        <v>10012.494436771622</v>
      </c>
      <c r="S451" s="2">
        <v>2.4808557384981311</v>
      </c>
      <c r="T451" s="8">
        <f t="shared" si="26"/>
        <v>24285.958673441761</v>
      </c>
      <c r="U451" s="8">
        <f t="shared" si="27"/>
        <v>8960.1728933641971</v>
      </c>
    </row>
    <row r="452" spans="15:21" x14ac:dyDescent="0.25">
      <c r="O452">
        <v>448</v>
      </c>
      <c r="P452" s="7">
        <f t="shared" si="24"/>
        <v>0.12422044444444444</v>
      </c>
      <c r="Q452" s="7">
        <v>1.0047550624769239</v>
      </c>
      <c r="R452" s="8">
        <f t="shared" si="25"/>
        <v>9835.8963584953126</v>
      </c>
      <c r="S452" s="2">
        <v>2.477308939607636</v>
      </c>
      <c r="T452" s="8">
        <f t="shared" si="26"/>
        <v>24251.237826944773</v>
      </c>
      <c r="U452" s="8">
        <f t="shared" si="27"/>
        <v>8996.7541373843742</v>
      </c>
    </row>
    <row r="453" spans="15:21" x14ac:dyDescent="0.25">
      <c r="O453">
        <v>449</v>
      </c>
      <c r="P453" s="7">
        <f t="shared" ref="P453:P504" si="28">O453/3600000*998.2</f>
        <v>0.12449772222222223</v>
      </c>
      <c r="Q453" s="7">
        <v>0.9866672591326151</v>
      </c>
      <c r="R453" s="8">
        <f t="shared" ref="R453:R504" si="29">Q453*998.2*9.807</f>
        <v>9658.8285678549928</v>
      </c>
      <c r="S453" s="2">
        <v>2.4737597648315104</v>
      </c>
      <c r="T453" s="8">
        <f t="shared" ref="T453:T504" si="30">S453*998.2*9.807</f>
        <v>24216.493722077958</v>
      </c>
      <c r="U453" s="8">
        <f t="shared" ref="U453:U504" si="31">1.18146827451406E-12 + 12788.3525641025*P453 + 480092.948717949*P453^2</f>
        <v>9033.4092033443048</v>
      </c>
    </row>
    <row r="454" spans="15:21" x14ac:dyDescent="0.25">
      <c r="O454">
        <v>450</v>
      </c>
      <c r="P454" s="7">
        <f t="shared" si="28"/>
        <v>0.12477500000000001</v>
      </c>
      <c r="Q454" s="7">
        <v>0.96853145346768521</v>
      </c>
      <c r="R454" s="8">
        <f t="shared" si="29"/>
        <v>9481.2908658221058</v>
      </c>
      <c r="S454" s="2">
        <v>2.4702082178750535</v>
      </c>
      <c r="T454" s="8">
        <f t="shared" si="30"/>
        <v>24181.72639511379</v>
      </c>
      <c r="U454" s="8">
        <f t="shared" si="31"/>
        <v>9070.138091243989</v>
      </c>
    </row>
    <row r="455" spans="15:21" x14ac:dyDescent="0.25">
      <c r="O455">
        <v>451</v>
      </c>
      <c r="P455" s="7">
        <f t="shared" si="28"/>
        <v>0.12505227777777778</v>
      </c>
      <c r="Q455" s="7">
        <v>0.9503476251876295</v>
      </c>
      <c r="R455" s="8">
        <f t="shared" si="29"/>
        <v>9303.2830537266964</v>
      </c>
      <c r="S455" s="2">
        <v>2.4666543024295606</v>
      </c>
      <c r="T455" s="8">
        <f t="shared" si="30"/>
        <v>24146.935882187634</v>
      </c>
      <c r="U455" s="8">
        <f t="shared" si="31"/>
        <v>9106.9408010834231</v>
      </c>
    </row>
    <row r="456" spans="15:21" x14ac:dyDescent="0.25">
      <c r="O456">
        <v>452</v>
      </c>
      <c r="P456" s="7">
        <f t="shared" si="28"/>
        <v>0.12532955555555558</v>
      </c>
      <c r="Q456" s="7">
        <v>0.93211575403443803</v>
      </c>
      <c r="R456" s="8">
        <f t="shared" si="29"/>
        <v>9124.8049332560659</v>
      </c>
      <c r="S456" s="2">
        <v>2.4630980221724075</v>
      </c>
      <c r="T456" s="8">
        <f t="shared" si="30"/>
        <v>24112.122219298602</v>
      </c>
      <c r="U456" s="8">
        <f t="shared" si="31"/>
        <v>9143.8173328626181</v>
      </c>
    </row>
    <row r="457" spans="15:21" x14ac:dyDescent="0.25">
      <c r="O457">
        <v>453</v>
      </c>
      <c r="P457" s="7">
        <f t="shared" si="28"/>
        <v>0.12560683333333333</v>
      </c>
      <c r="Q457" s="7">
        <v>0.91383581978646289</v>
      </c>
      <c r="R457" s="8">
        <f t="shared" si="29"/>
        <v>8945.856306453481</v>
      </c>
      <c r="S457" s="2">
        <v>2.4595393807671346</v>
      </c>
      <c r="T457" s="8">
        <f t="shared" si="30"/>
        <v>24077.285442310364</v>
      </c>
      <c r="U457" s="8">
        <f t="shared" si="31"/>
        <v>9180.7676865815592</v>
      </c>
    </row>
    <row r="458" spans="15:21" x14ac:dyDescent="0.25">
      <c r="O458">
        <v>454</v>
      </c>
      <c r="P458" s="7">
        <f t="shared" si="28"/>
        <v>0.12588411111111111</v>
      </c>
      <c r="Q458" s="7">
        <v>0.89550780225825255</v>
      </c>
      <c r="R458" s="8">
        <f t="shared" si="29"/>
        <v>8766.4369757165387</v>
      </c>
      <c r="S458" s="2">
        <v>2.4559783818635283</v>
      </c>
      <c r="T458" s="8">
        <f t="shared" si="30"/>
        <v>24042.42558695194</v>
      </c>
      <c r="U458" s="8">
        <f t="shared" si="31"/>
        <v>9217.7918622402594</v>
      </c>
    </row>
    <row r="459" spans="15:21" x14ac:dyDescent="0.25">
      <c r="O459">
        <v>455</v>
      </c>
      <c r="P459" s="7">
        <f t="shared" si="28"/>
        <v>0.12616138888888889</v>
      </c>
      <c r="Q459" s="7">
        <v>0.87713168130043284</v>
      </c>
      <c r="R459" s="8">
        <f t="shared" si="29"/>
        <v>8586.5467437960215</v>
      </c>
      <c r="S459" s="2">
        <v>2.452415029097708</v>
      </c>
      <c r="T459" s="8">
        <f t="shared" si="30"/>
        <v>24007.542688818576</v>
      </c>
      <c r="U459" s="8">
        <f t="shared" si="31"/>
        <v>9254.8898598387095</v>
      </c>
    </row>
    <row r="460" spans="15:21" x14ac:dyDescent="0.25">
      <c r="O460">
        <v>456</v>
      </c>
      <c r="P460" s="7">
        <f t="shared" si="28"/>
        <v>0.12643866666666667</v>
      </c>
      <c r="Q460" s="7">
        <v>0.85870743679950534</v>
      </c>
      <c r="R460" s="8">
        <f t="shared" si="29"/>
        <v>8406.1854137939026</v>
      </c>
      <c r="S460" s="2">
        <v>2.448849326092196</v>
      </c>
      <c r="T460" s="8">
        <f t="shared" si="30"/>
        <v>23972.636783372393</v>
      </c>
      <c r="U460" s="8">
        <f t="shared" si="31"/>
        <v>9292.061679376915</v>
      </c>
    </row>
    <row r="461" spans="15:21" x14ac:dyDescent="0.25">
      <c r="O461">
        <v>457</v>
      </c>
      <c r="P461" s="7">
        <f t="shared" si="28"/>
        <v>0.12671594444444445</v>
      </c>
      <c r="Q461" s="7">
        <v>0.84023504867780519</v>
      </c>
      <c r="R461" s="8">
        <f t="shared" si="29"/>
        <v>8225.3527891629474</v>
      </c>
      <c r="S461" s="2">
        <v>2.4452812764560119</v>
      </c>
      <c r="T461" s="8">
        <f t="shared" si="30"/>
        <v>23937.707905943345</v>
      </c>
      <c r="U461" s="8">
        <f t="shared" si="31"/>
        <v>9329.307320854874</v>
      </c>
    </row>
    <row r="462" spans="15:21" x14ac:dyDescent="0.25">
      <c r="O462">
        <v>458</v>
      </c>
      <c r="P462" s="7">
        <f t="shared" si="28"/>
        <v>0.12699322222222223</v>
      </c>
      <c r="Q462" s="7">
        <v>0.82171449689325238</v>
      </c>
      <c r="R462" s="8">
        <f t="shared" si="29"/>
        <v>8044.0486737042693</v>
      </c>
      <c r="S462" s="2">
        <v>2.4417108837847428</v>
      </c>
      <c r="T462" s="8">
        <f t="shared" si="30"/>
        <v>23902.756091729876</v>
      </c>
      <c r="U462" s="8">
        <f t="shared" si="31"/>
        <v>9366.6267842725883</v>
      </c>
    </row>
    <row r="463" spans="15:21" x14ac:dyDescent="0.25">
      <c r="O463">
        <v>459</v>
      </c>
      <c r="P463" s="7">
        <f t="shared" si="28"/>
        <v>0.12727050000000001</v>
      </c>
      <c r="Q463" s="7">
        <v>0.80314576143929139</v>
      </c>
      <c r="R463" s="8">
        <f t="shared" si="29"/>
        <v>7862.272871566749</v>
      </c>
      <c r="S463" s="2">
        <v>2.4381381516606262</v>
      </c>
      <c r="T463" s="8">
        <f t="shared" si="30"/>
        <v>23867.781375799761</v>
      </c>
      <c r="U463" s="8">
        <f t="shared" si="31"/>
        <v>9404.0200696300544</v>
      </c>
    </row>
    <row r="464" spans="15:21" x14ac:dyDescent="0.25">
      <c r="O464">
        <v>460</v>
      </c>
      <c r="P464" s="7">
        <f t="shared" si="28"/>
        <v>0.12754777777777779</v>
      </c>
      <c r="Q464" s="7">
        <v>0.78452882234468291</v>
      </c>
      <c r="R464" s="8">
        <f t="shared" si="29"/>
        <v>7680.0251872449835</v>
      </c>
      <c r="S464" s="2">
        <v>2.4345630836526251</v>
      </c>
      <c r="T464" s="8">
        <f t="shared" si="30"/>
        <v>23832.78379309081</v>
      </c>
      <c r="U464" s="8">
        <f t="shared" si="31"/>
        <v>9441.487176927274</v>
      </c>
    </row>
    <row r="465" spans="15:21" x14ac:dyDescent="0.25">
      <c r="O465">
        <v>461</v>
      </c>
      <c r="P465" s="7">
        <f t="shared" si="28"/>
        <v>0.12782505555555554</v>
      </c>
      <c r="Q465" s="7">
        <v>0.76586365967344072</v>
      </c>
      <c r="R465" s="8">
        <f t="shared" si="29"/>
        <v>7497.3054255786819</v>
      </c>
      <c r="S465" s="2">
        <v>2.4309856833165107</v>
      </c>
      <c r="T465" s="8">
        <f t="shared" si="30"/>
        <v>23797.76337841171</v>
      </c>
      <c r="U465" s="8">
        <f t="shared" si="31"/>
        <v>9479.0281061642436</v>
      </c>
    </row>
    <row r="466" spans="15:21" x14ac:dyDescent="0.25">
      <c r="O466">
        <v>462</v>
      </c>
      <c r="P466" s="7">
        <f t="shared" si="28"/>
        <v>0.12810233333333335</v>
      </c>
      <c r="Q466" s="7">
        <v>0.74715025352461906</v>
      </c>
      <c r="R466" s="8">
        <f t="shared" si="29"/>
        <v>7314.1133917505704</v>
      </c>
      <c r="S466" s="2">
        <v>2.4274059541949384</v>
      </c>
      <c r="T466" s="8">
        <f t="shared" si="30"/>
        <v>23762.720166442745</v>
      </c>
      <c r="U466" s="8">
        <f t="shared" si="31"/>
        <v>9516.6428573409758</v>
      </c>
    </row>
    <row r="467" spans="15:21" x14ac:dyDescent="0.25">
      <c r="O467">
        <v>463</v>
      </c>
      <c r="P467" s="7">
        <f t="shared" si="28"/>
        <v>0.12837961111111112</v>
      </c>
      <c r="Q467" s="7">
        <v>0.72838858403222595</v>
      </c>
      <c r="R467" s="8">
        <f t="shared" si="29"/>
        <v>7130.4488912855531</v>
      </c>
      <c r="S467" s="2">
        <v>2.423823899817521</v>
      </c>
      <c r="T467" s="8">
        <f t="shared" si="30"/>
        <v>23727.65419173651</v>
      </c>
      <c r="U467" s="8">
        <f t="shared" si="31"/>
        <v>9554.331430457456</v>
      </c>
    </row>
    <row r="468" spans="15:21" x14ac:dyDescent="0.25">
      <c r="O468">
        <v>464</v>
      </c>
      <c r="P468" s="7">
        <f t="shared" si="28"/>
        <v>0.1286568888888889</v>
      </c>
      <c r="Q468" s="7">
        <v>0.70957863136506338</v>
      </c>
      <c r="R468" s="8">
        <f t="shared" si="29"/>
        <v>6946.3117300491422</v>
      </c>
      <c r="S468" s="2">
        <v>2.4202395237009111</v>
      </c>
      <c r="T468" s="8">
        <f t="shared" si="30"/>
        <v>23692.565488718756</v>
      </c>
      <c r="U468" s="8">
        <f t="shared" si="31"/>
        <v>9592.0938255136898</v>
      </c>
    </row>
    <row r="469" spans="15:21" x14ac:dyDescent="0.25">
      <c r="O469">
        <v>465</v>
      </c>
      <c r="P469" s="7">
        <f t="shared" si="28"/>
        <v>0.12893416666666668</v>
      </c>
      <c r="Q469" s="7">
        <v>0.69072037572659895</v>
      </c>
      <c r="R469" s="8">
        <f t="shared" si="29"/>
        <v>6761.7017142462046</v>
      </c>
      <c r="S469" s="2">
        <v>2.4166528293488678</v>
      </c>
      <c r="T469" s="8">
        <f t="shared" si="30"/>
        <v>23657.454091688985</v>
      </c>
      <c r="U469" s="8">
        <f t="shared" si="31"/>
        <v>9629.930042509679</v>
      </c>
    </row>
    <row r="470" spans="15:21" x14ac:dyDescent="0.25">
      <c r="O470">
        <v>466</v>
      </c>
      <c r="P470" s="7">
        <f t="shared" si="28"/>
        <v>0.12921144444444446</v>
      </c>
      <c r="Q470" s="7">
        <v>0.6718137973548286</v>
      </c>
      <c r="R470" s="8">
        <f t="shared" si="29"/>
        <v>6576.6186504196194</v>
      </c>
      <c r="S470" s="2">
        <v>2.41306382025234</v>
      </c>
      <c r="T470" s="8">
        <f t="shared" si="30"/>
        <v>23622.320034821314</v>
      </c>
      <c r="U470" s="8">
        <f t="shared" si="31"/>
        <v>9667.8400814454217</v>
      </c>
    </row>
    <row r="471" spans="15:21" x14ac:dyDescent="0.25">
      <c r="O471">
        <v>467</v>
      </c>
      <c r="P471" s="7">
        <f t="shared" si="28"/>
        <v>0.12948872222222224</v>
      </c>
      <c r="Q471" s="7">
        <v>0.65285887652213859</v>
      </c>
      <c r="R471" s="8">
        <f t="shared" si="29"/>
        <v>6391.0623454489187</v>
      </c>
      <c r="S471" s="2">
        <v>2.409472499889536</v>
      </c>
      <c r="T471" s="8">
        <f t="shared" si="30"/>
        <v>23587.163352165135</v>
      </c>
      <c r="U471" s="8">
        <f t="shared" si="31"/>
        <v>9705.8239423209179</v>
      </c>
    </row>
    <row r="472" spans="15:21" x14ac:dyDescent="0.25">
      <c r="O472">
        <v>468</v>
      </c>
      <c r="P472" s="7">
        <f t="shared" si="28"/>
        <v>0.12976599999999999</v>
      </c>
      <c r="Q472" s="7">
        <v>0.63385559353518506</v>
      </c>
      <c r="R472" s="8">
        <f t="shared" si="29"/>
        <v>6205.0326065491217</v>
      </c>
      <c r="S472" s="2">
        <v>2.4058788717260007</v>
      </c>
      <c r="T472" s="8">
        <f t="shared" si="30"/>
        <v>23551.984077645862</v>
      </c>
      <c r="U472" s="8">
        <f t="shared" si="31"/>
        <v>9743.8816251361623</v>
      </c>
    </row>
    <row r="473" spans="15:21" x14ac:dyDescent="0.25">
      <c r="O473">
        <v>469</v>
      </c>
      <c r="P473" s="7">
        <f t="shared" si="28"/>
        <v>0.13004327777777777</v>
      </c>
      <c r="Q473" s="7">
        <v>0.61480392873474976</v>
      </c>
      <c r="R473" s="8">
        <f t="shared" si="29"/>
        <v>6018.5292412693079</v>
      </c>
      <c r="S473" s="2">
        <v>2.4022829392146838</v>
      </c>
      <c r="T473" s="8">
        <f t="shared" si="30"/>
        <v>23516.782245065628</v>
      </c>
      <c r="U473" s="8">
        <f t="shared" si="31"/>
        <v>9782.0131298911674</v>
      </c>
    </row>
    <row r="474" spans="15:21" x14ac:dyDescent="0.25">
      <c r="O474">
        <v>470</v>
      </c>
      <c r="P474" s="7">
        <f t="shared" si="28"/>
        <v>0.13032055555555555</v>
      </c>
      <c r="Q474" s="7">
        <v>0.5957038624955997</v>
      </c>
      <c r="R474" s="8">
        <f t="shared" si="29"/>
        <v>5831.5520574912571</v>
      </c>
      <c r="S474" s="2">
        <v>2.3986847057960152</v>
      </c>
      <c r="T474" s="8">
        <f t="shared" si="30"/>
        <v>23481.557888103991</v>
      </c>
      <c r="U474" s="8">
        <f t="shared" si="31"/>
        <v>9820.2184565859225</v>
      </c>
    </row>
    <row r="475" spans="15:21" x14ac:dyDescent="0.25">
      <c r="O475">
        <v>471</v>
      </c>
      <c r="P475" s="7">
        <f t="shared" si="28"/>
        <v>0.13059783333333333</v>
      </c>
      <c r="Q475" s="7">
        <v>0.57655537522637701</v>
      </c>
      <c r="R475" s="8">
        <f t="shared" si="29"/>
        <v>5644.1008634283589</v>
      </c>
      <c r="S475" s="2">
        <v>2.3950841748979785</v>
      </c>
      <c r="T475" s="8">
        <f t="shared" si="30"/>
        <v>23446.311040318673</v>
      </c>
      <c r="U475" s="8">
        <f t="shared" si="31"/>
        <v>9858.4976052204329</v>
      </c>
    </row>
    <row r="476" spans="15:21" x14ac:dyDescent="0.25">
      <c r="O476">
        <v>472</v>
      </c>
      <c r="P476" s="7">
        <f t="shared" si="28"/>
        <v>0.13087511111111111</v>
      </c>
      <c r="Q476" s="7">
        <v>0.5573584473694595</v>
      </c>
      <c r="R476" s="8">
        <f t="shared" si="29"/>
        <v>5456.1754676242554</v>
      </c>
      <c r="S476" s="2">
        <v>2.3914813499361784</v>
      </c>
      <c r="T476" s="8">
        <f t="shared" si="30"/>
        <v>23411.04173514622</v>
      </c>
      <c r="U476" s="8">
        <f t="shared" si="31"/>
        <v>9896.8505757946987</v>
      </c>
    </row>
    <row r="477" spans="15:21" x14ac:dyDescent="0.25">
      <c r="O477">
        <v>473</v>
      </c>
      <c r="P477" s="7">
        <f t="shared" si="28"/>
        <v>0.13115238888888892</v>
      </c>
      <c r="Q477" s="7">
        <v>0.53811305940081855</v>
      </c>
      <c r="R477" s="8">
        <f t="shared" si="29"/>
        <v>5267.7756789514488</v>
      </c>
      <c r="S477" s="2">
        <v>2.3878762343139162</v>
      </c>
      <c r="T477" s="8">
        <f t="shared" si="30"/>
        <v>23375.750005902726</v>
      </c>
      <c r="U477" s="8">
        <f t="shared" si="31"/>
        <v>9935.277368308718</v>
      </c>
    </row>
    <row r="478" spans="15:21" x14ac:dyDescent="0.25">
      <c r="O478">
        <v>474</v>
      </c>
      <c r="P478" s="7">
        <f t="shared" si="28"/>
        <v>0.13142966666666669</v>
      </c>
      <c r="Q478" s="7">
        <v>0.51881919182991609</v>
      </c>
      <c r="R478" s="8">
        <f t="shared" si="29"/>
        <v>5078.9013066102907</v>
      </c>
      <c r="S478" s="2">
        <v>2.3842688314222515</v>
      </c>
      <c r="T478" s="8">
        <f t="shared" si="30"/>
        <v>23340.43588578446</v>
      </c>
      <c r="U478" s="8">
        <f t="shared" si="31"/>
        <v>9973.7779827624909</v>
      </c>
    </row>
    <row r="479" spans="15:21" x14ac:dyDescent="0.25">
      <c r="O479">
        <v>475</v>
      </c>
      <c r="P479" s="7">
        <f t="shared" si="28"/>
        <v>0.13170694444444445</v>
      </c>
      <c r="Q479" s="7">
        <v>0.49947682519956516</v>
      </c>
      <c r="R479" s="8">
        <f t="shared" si="29"/>
        <v>4889.5521601276178</v>
      </c>
      <c r="S479" s="2">
        <v>2.380659144640088</v>
      </c>
      <c r="T479" s="8">
        <f t="shared" si="30"/>
        <v>23305.099407868671</v>
      </c>
      <c r="U479" s="8">
        <f t="shared" si="31"/>
        <v>10012.35241915601</v>
      </c>
    </row>
    <row r="480" spans="15:21" x14ac:dyDescent="0.25">
      <c r="O480">
        <v>476</v>
      </c>
      <c r="P480" s="7">
        <f t="shared" si="28"/>
        <v>0.13198422222222222</v>
      </c>
      <c r="Q480" s="7">
        <v>0.48008594008578509</v>
      </c>
      <c r="R480" s="8">
        <f t="shared" si="29"/>
        <v>4699.7280493553362</v>
      </c>
      <c r="S480" s="2">
        <v>2.3770471773342221</v>
      </c>
      <c r="T480" s="8">
        <f t="shared" si="30"/>
        <v>23269.740605114108</v>
      </c>
      <c r="U480" s="8">
        <f t="shared" si="31"/>
        <v>10051.00067748929</v>
      </c>
    </row>
    <row r="481" spans="15:21" x14ac:dyDescent="0.25">
      <c r="O481">
        <v>477</v>
      </c>
      <c r="P481" s="7">
        <f t="shared" si="28"/>
        <v>0.1322615</v>
      </c>
      <c r="Q481" s="7">
        <v>0.460646517097695</v>
      </c>
      <c r="R481" s="8">
        <f t="shared" si="29"/>
        <v>4509.4287844693763</v>
      </c>
      <c r="S481" s="2">
        <v>2.3734329328594335</v>
      </c>
      <c r="T481" s="8">
        <f t="shared" si="30"/>
        <v>23234.359510361868</v>
      </c>
      <c r="U481" s="8">
        <f t="shared" si="31"/>
        <v>10089.722757762323</v>
      </c>
    </row>
    <row r="482" spans="15:21" x14ac:dyDescent="0.25">
      <c r="O482">
        <v>478</v>
      </c>
      <c r="P482" s="7">
        <f t="shared" si="28"/>
        <v>0.13253877777777778</v>
      </c>
      <c r="Q482" s="7">
        <v>0.44115853687738849</v>
      </c>
      <c r="R482" s="8">
        <f t="shared" si="29"/>
        <v>4318.6541759684669</v>
      </c>
      <c r="S482" s="2">
        <v>2.369816414558529</v>
      </c>
      <c r="T482" s="8">
        <f t="shared" si="30"/>
        <v>23198.956156335858</v>
      </c>
      <c r="U482" s="8">
        <f t="shared" si="31"/>
        <v>10128.518659975109</v>
      </c>
    </row>
    <row r="483" spans="15:21" x14ac:dyDescent="0.25">
      <c r="O483">
        <v>479</v>
      </c>
      <c r="P483" s="7">
        <f t="shared" si="28"/>
        <v>0.13281605555555556</v>
      </c>
      <c r="Q483" s="7">
        <v>0.42162198009980312</v>
      </c>
      <c r="R483" s="8">
        <f t="shared" si="29"/>
        <v>4127.4040346728598</v>
      </c>
      <c r="S483" s="2">
        <v>2.3661976257624344</v>
      </c>
      <c r="T483" s="8">
        <f t="shared" si="30"/>
        <v>23163.530575643661</v>
      </c>
      <c r="U483" s="8">
        <f t="shared" si="31"/>
        <v>10167.388384127647</v>
      </c>
    </row>
    <row r="484" spans="15:21" x14ac:dyDescent="0.25">
      <c r="O484">
        <v>480</v>
      </c>
      <c r="P484" s="7">
        <f t="shared" si="28"/>
        <v>0.13309333333333334</v>
      </c>
      <c r="Q484" s="7">
        <v>0.40203682747258718</v>
      </c>
      <c r="R484" s="8">
        <f t="shared" si="29"/>
        <v>3935.6781717230201</v>
      </c>
      <c r="S484" s="2">
        <v>2.3625765697902437</v>
      </c>
      <c r="T484" s="8">
        <f t="shared" si="30"/>
        <v>23128.082800777043</v>
      </c>
      <c r="U484" s="8">
        <f t="shared" si="31"/>
        <v>10206.33193021994</v>
      </c>
    </row>
    <row r="485" spans="15:21" x14ac:dyDescent="0.25">
      <c r="O485">
        <v>481</v>
      </c>
      <c r="P485" s="7">
        <f t="shared" si="28"/>
        <v>0.13337061111111112</v>
      </c>
      <c r="Q485" s="7">
        <v>0.38240305973599487</v>
      </c>
      <c r="R485" s="8">
        <f t="shared" si="29"/>
        <v>3743.4763985786062</v>
      </c>
      <c r="S485" s="2">
        <v>2.3589532499492907</v>
      </c>
      <c r="T485" s="8">
        <f t="shared" si="30"/>
        <v>23092.612864112642</v>
      </c>
      <c r="U485" s="8">
        <f t="shared" si="31"/>
        <v>10245.349298251989</v>
      </c>
    </row>
    <row r="486" spans="15:21" x14ac:dyDescent="0.25">
      <c r="O486">
        <v>482</v>
      </c>
      <c r="P486" s="7">
        <f t="shared" si="28"/>
        <v>0.13364788888888887</v>
      </c>
      <c r="Q486" s="7">
        <v>0.36272065766274952</v>
      </c>
      <c r="R486" s="8">
        <f t="shared" si="29"/>
        <v>3550.7985270171275</v>
      </c>
      <c r="S486" s="2">
        <v>2.3553276695352245</v>
      </c>
      <c r="T486" s="8">
        <f t="shared" si="30"/>
        <v>23057.12079791271</v>
      </c>
      <c r="U486" s="8">
        <f t="shared" si="31"/>
        <v>10284.440488223785</v>
      </c>
    </row>
    <row r="487" spans="15:21" x14ac:dyDescent="0.25">
      <c r="O487">
        <v>483</v>
      </c>
      <c r="P487" s="7">
        <f t="shared" si="28"/>
        <v>0.13392516666666665</v>
      </c>
      <c r="Q487" s="7">
        <v>0.34298960205792905</v>
      </c>
      <c r="R487" s="8">
        <f t="shared" si="29"/>
        <v>3357.6443691328227</v>
      </c>
      <c r="S487" s="2">
        <v>2.3516998318320557</v>
      </c>
      <c r="T487" s="8">
        <f t="shared" si="30"/>
        <v>23021.606634325573</v>
      </c>
      <c r="U487" s="8">
        <f t="shared" si="31"/>
        <v>10323.60550013534</v>
      </c>
    </row>
    <row r="488" spans="15:21" x14ac:dyDescent="0.25">
      <c r="O488">
        <v>484</v>
      </c>
      <c r="P488" s="7">
        <f t="shared" si="28"/>
        <v>0.13420244444444446</v>
      </c>
      <c r="Q488" s="7">
        <v>0.32320987375883092</v>
      </c>
      <c r="R488" s="8">
        <f t="shared" si="29"/>
        <v>3164.01373733534</v>
      </c>
      <c r="S488" s="2">
        <v>2.3480697401122437</v>
      </c>
      <c r="T488" s="8">
        <f t="shared" si="30"/>
        <v>22986.070405386468</v>
      </c>
      <c r="U488" s="8">
        <f t="shared" si="31"/>
        <v>10362.844333986652</v>
      </c>
    </row>
    <row r="489" spans="15:21" x14ac:dyDescent="0.25">
      <c r="O489">
        <v>485</v>
      </c>
      <c r="P489" s="7">
        <f t="shared" si="28"/>
        <v>0.13447972222222224</v>
      </c>
      <c r="Q489" s="7">
        <v>0.30338145363487712</v>
      </c>
      <c r="R489" s="8">
        <f t="shared" si="29"/>
        <v>2969.9064443488051</v>
      </c>
      <c r="S489" s="2">
        <v>2.3444373976367427</v>
      </c>
      <c r="T489" s="8">
        <f t="shared" si="30"/>
        <v>22950.512143018015</v>
      </c>
      <c r="U489" s="8">
        <f t="shared" si="31"/>
        <v>10402.156989777712</v>
      </c>
    </row>
    <row r="490" spans="15:21" x14ac:dyDescent="0.25">
      <c r="O490">
        <v>486</v>
      </c>
      <c r="P490" s="7">
        <f t="shared" si="28"/>
        <v>0.13475700000000002</v>
      </c>
      <c r="Q490" s="7">
        <v>0.2835043225874827</v>
      </c>
      <c r="R490" s="8">
        <f t="shared" si="29"/>
        <v>2775.3223032105352</v>
      </c>
      <c r="S490" s="2">
        <v>2.3408028076550771</v>
      </c>
      <c r="T490" s="8">
        <f t="shared" si="30"/>
        <v>22914.93187903093</v>
      </c>
      <c r="U490" s="8">
        <f t="shared" si="31"/>
        <v>10441.543467508527</v>
      </c>
    </row>
    <row r="491" spans="15:21" x14ac:dyDescent="0.25">
      <c r="O491">
        <v>487</v>
      </c>
      <c r="P491" s="7">
        <f t="shared" si="28"/>
        <v>0.13503427777777779</v>
      </c>
      <c r="Q491" s="7">
        <v>0.26357846154989861</v>
      </c>
      <c r="R491" s="8">
        <f t="shared" si="29"/>
        <v>2580.2611272695003</v>
      </c>
      <c r="S491" s="2">
        <v>2.3371659734053978</v>
      </c>
      <c r="T491" s="8">
        <f t="shared" si="30"/>
        <v>22879.329645124602</v>
      </c>
      <c r="U491" s="8">
        <f t="shared" si="31"/>
        <v>10481.003767179098</v>
      </c>
    </row>
    <row r="492" spans="15:21" x14ac:dyDescent="0.25">
      <c r="O492">
        <v>488</v>
      </c>
      <c r="P492" s="7">
        <f t="shared" si="28"/>
        <v>0.13531155555555557</v>
      </c>
      <c r="Q492" s="7">
        <v>0.24360385148716812</v>
      </c>
      <c r="R492" s="8">
        <f t="shared" si="29"/>
        <v>2384.7227301858957</v>
      </c>
      <c r="S492" s="2">
        <v>2.3335268981145489</v>
      </c>
      <c r="T492" s="8">
        <f t="shared" si="30"/>
        <v>22843.705472887727</v>
      </c>
      <c r="U492" s="8">
        <f t="shared" si="31"/>
        <v>10520.537888789419</v>
      </c>
    </row>
    <row r="493" spans="15:21" x14ac:dyDescent="0.25">
      <c r="O493">
        <v>489</v>
      </c>
      <c r="P493" s="7">
        <f t="shared" si="28"/>
        <v>0.13558883333333335</v>
      </c>
      <c r="Q493" s="7">
        <v>0.22358047339594478</v>
      </c>
      <c r="R493" s="8">
        <f t="shared" si="29"/>
        <v>2188.7069259293612</v>
      </c>
      <c r="S493" s="2">
        <v>2.329885584998137</v>
      </c>
      <c r="T493" s="8">
        <f t="shared" si="30"/>
        <v>22808.059393798994</v>
      </c>
      <c r="U493" s="8">
        <f t="shared" si="31"/>
        <v>10560.145832339496</v>
      </c>
    </row>
    <row r="494" spans="15:21" x14ac:dyDescent="0.25">
      <c r="O494">
        <v>490</v>
      </c>
      <c r="P494" s="7">
        <f t="shared" si="28"/>
        <v>0.1358661111111111</v>
      </c>
      <c r="Q494" s="7">
        <v>0.2035083083044098</v>
      </c>
      <c r="R494" s="8">
        <f t="shared" si="29"/>
        <v>1992.2135287781725</v>
      </c>
      <c r="S494" s="2">
        <v>2.3262420372605774</v>
      </c>
      <c r="T494" s="8">
        <f t="shared" si="30"/>
        <v>22772.391439227536</v>
      </c>
      <c r="U494" s="8">
        <f t="shared" si="31"/>
        <v>10599.827597829322</v>
      </c>
    </row>
    <row r="495" spans="15:21" x14ac:dyDescent="0.25">
      <c r="O495">
        <v>491</v>
      </c>
      <c r="P495" s="7">
        <f t="shared" si="28"/>
        <v>0.13614338888888888</v>
      </c>
      <c r="Q495" s="7">
        <v>0.18338733727213619</v>
      </c>
      <c r="R495" s="8">
        <f t="shared" si="29"/>
        <v>1795.2423533179096</v>
      </c>
      <c r="S495" s="2">
        <v>2.3225962580951673</v>
      </c>
      <c r="T495" s="8">
        <f t="shared" si="30"/>
        <v>22736.701640433661</v>
      </c>
      <c r="U495" s="8">
        <f t="shared" si="31"/>
        <v>10639.583185258907</v>
      </c>
    </row>
    <row r="496" spans="15:21" x14ac:dyDescent="0.25">
      <c r="O496">
        <v>492</v>
      </c>
      <c r="P496" s="7">
        <f t="shared" si="28"/>
        <v>0.13642066666666666</v>
      </c>
      <c r="Q496" s="7">
        <v>0.16321754138997413</v>
      </c>
      <c r="R496" s="8">
        <f t="shared" si="29"/>
        <v>1597.7932144403358</v>
      </c>
      <c r="S496" s="2">
        <v>2.3189482506841461</v>
      </c>
      <c r="T496" s="8">
        <f t="shared" si="30"/>
        <v>22700.990028569398</v>
      </c>
      <c r="U496" s="8">
        <f t="shared" si="31"/>
        <v>10679.412594628244</v>
      </c>
    </row>
    <row r="497" spans="15:21" x14ac:dyDescent="0.25">
      <c r="O497">
        <v>493</v>
      </c>
      <c r="P497" s="7">
        <f t="shared" si="28"/>
        <v>0.13669794444444444</v>
      </c>
      <c r="Q497" s="7">
        <v>0.14299890177996222</v>
      </c>
      <c r="R497" s="8">
        <f t="shared" si="29"/>
        <v>1399.8659273425287</v>
      </c>
      <c r="S497" s="2">
        <v>2.3152980181987513</v>
      </c>
      <c r="T497" s="8">
        <f t="shared" si="30"/>
        <v>22665.256634679099</v>
      </c>
      <c r="U497" s="8">
        <f t="shared" si="31"/>
        <v>10719.315825937334</v>
      </c>
    </row>
    <row r="498" spans="15:21" x14ac:dyDescent="0.25">
      <c r="O498">
        <v>494</v>
      </c>
      <c r="P498" s="7">
        <f t="shared" si="28"/>
        <v>0.13697522222222222</v>
      </c>
      <c r="Q498" s="7">
        <v>0.12273139959517021</v>
      </c>
      <c r="R498" s="8">
        <f t="shared" si="29"/>
        <v>1201.4603075253406</v>
      </c>
      <c r="S498" s="2">
        <v>2.3116455637992837</v>
      </c>
      <c r="T498" s="8">
        <f t="shared" si="30"/>
        <v>22629.501489700055</v>
      </c>
      <c r="U498" s="8">
        <f t="shared" si="31"/>
        <v>10759.29287918618</v>
      </c>
    </row>
    <row r="499" spans="15:21" x14ac:dyDescent="0.25">
      <c r="O499">
        <v>495</v>
      </c>
      <c r="P499" s="7">
        <f t="shared" si="28"/>
        <v>0.13725250000000003</v>
      </c>
      <c r="Q499" s="7">
        <v>0.10241501601964043</v>
      </c>
      <c r="R499" s="8">
        <f t="shared" si="29"/>
        <v>1002.5761707928253</v>
      </c>
      <c r="S499" s="2">
        <v>2.3079908906351689</v>
      </c>
      <c r="T499" s="8">
        <f t="shared" si="30"/>
        <v>22593.724624463077</v>
      </c>
      <c r="U499" s="8">
        <f t="shared" si="31"/>
        <v>10799.343754374782</v>
      </c>
    </row>
    <row r="500" spans="15:21" x14ac:dyDescent="0.25">
      <c r="O500">
        <v>496</v>
      </c>
      <c r="P500" s="7">
        <f t="shared" si="28"/>
        <v>0.13752977777777781</v>
      </c>
      <c r="Q500" s="7">
        <v>8.2049732268210107E-2</v>
      </c>
      <c r="R500" s="8">
        <f t="shared" si="29"/>
        <v>803.21333325049886</v>
      </c>
      <c r="S500" s="2">
        <v>2.3043340018450031</v>
      </c>
      <c r="T500" s="8">
        <f t="shared" si="30"/>
        <v>22557.926069692978</v>
      </c>
      <c r="U500" s="8">
        <f t="shared" si="31"/>
        <v>10839.468451503133</v>
      </c>
    </row>
    <row r="501" spans="15:21" x14ac:dyDescent="0.25">
      <c r="O501">
        <v>497</v>
      </c>
      <c r="P501" s="7">
        <f t="shared" si="28"/>
        <v>0.13780705555555556</v>
      </c>
      <c r="Q501" s="7">
        <v>6.1635529586439475E-2</v>
      </c>
      <c r="R501" s="8">
        <f t="shared" si="29"/>
        <v>603.37161130463437</v>
      </c>
      <c r="S501" s="2">
        <v>2.3006749005566318</v>
      </c>
      <c r="T501" s="8">
        <f t="shared" si="30"/>
        <v>22522.105856009326</v>
      </c>
      <c r="U501" s="8">
        <f t="shared" si="31"/>
        <v>10879.666970571236</v>
      </c>
    </row>
    <row r="502" spans="15:21" x14ac:dyDescent="0.25">
      <c r="O502">
        <v>498</v>
      </c>
      <c r="P502" s="7">
        <f t="shared" si="28"/>
        <v>0.13808433333333334</v>
      </c>
      <c r="Q502" s="7">
        <v>4.1172389250508701E-2</v>
      </c>
      <c r="R502" s="8">
        <f t="shared" si="29"/>
        <v>403.05082166125533</v>
      </c>
      <c r="S502" s="2">
        <v>2.2970135898871957</v>
      </c>
      <c r="T502" s="8">
        <f t="shared" si="30"/>
        <v>22486.264013926888</v>
      </c>
      <c r="U502" s="8">
        <f t="shared" si="31"/>
        <v>10919.939311579094</v>
      </c>
    </row>
    <row r="503" spans="15:21" x14ac:dyDescent="0.25">
      <c r="O503">
        <v>499</v>
      </c>
      <c r="P503" s="7">
        <f t="shared" si="28"/>
        <v>0.13836161111111112</v>
      </c>
      <c r="Q503" s="7">
        <v>2.0660292567065142E-2</v>
      </c>
      <c r="R503" s="8">
        <f t="shared" si="29"/>
        <v>202.25078132463847</v>
      </c>
      <c r="S503" s="2">
        <v>2.2933500729431873</v>
      </c>
      <c r="T503" s="8">
        <f t="shared" si="30"/>
        <v>22450.400573856201</v>
      </c>
      <c r="U503" s="8">
        <f t="shared" si="31"/>
        <v>10960.285474526709</v>
      </c>
    </row>
    <row r="504" spans="15:21" x14ac:dyDescent="0.25">
      <c r="O504">
        <v>500</v>
      </c>
      <c r="P504" s="7">
        <f t="shared" si="28"/>
        <v>0.13863888888888889</v>
      </c>
      <c r="Q504" s="7">
        <v>9.9220873145178246E-5</v>
      </c>
      <c r="R504" s="8">
        <f t="shared" si="29"/>
        <v>0.97130759654948051</v>
      </c>
      <c r="S504" s="2">
        <v>2.2896843528205197</v>
      </c>
      <c r="T504" s="8">
        <f t="shared" si="30"/>
        <v>22414.515566104237</v>
      </c>
      <c r="U504" s="8">
        <f t="shared" si="31"/>
        <v>11000.705459414072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workbookViewId="0">
      <selection activeCell="G29" sqref="G29"/>
    </sheetView>
  </sheetViews>
  <sheetFormatPr baseColWidth="10" defaultRowHeight="15" x14ac:dyDescent="0.25"/>
  <sheetData>
    <row r="3" spans="1:9" x14ac:dyDescent="0.25">
      <c r="A3" s="11">
        <v>94.4</v>
      </c>
      <c r="B3" s="11" t="s">
        <v>1</v>
      </c>
      <c r="G3" t="s">
        <v>44</v>
      </c>
      <c r="H3" s="12">
        <v>94.4</v>
      </c>
      <c r="I3" t="s">
        <v>1</v>
      </c>
    </row>
    <row r="4" spans="1:9" x14ac:dyDescent="0.25">
      <c r="G4" t="s">
        <v>43</v>
      </c>
      <c r="H4" s="12">
        <v>20</v>
      </c>
      <c r="I4" t="s">
        <v>42</v>
      </c>
    </row>
    <row r="5" spans="1:9" x14ac:dyDescent="0.25">
      <c r="G5" s="3"/>
      <c r="I5" s="1"/>
    </row>
    <row r="6" spans="1:9" x14ac:dyDescent="0.25">
      <c r="A6" s="3" t="s">
        <v>39</v>
      </c>
      <c r="B6" s="3" t="s">
        <v>5</v>
      </c>
      <c r="G6" s="3" t="s">
        <v>40</v>
      </c>
      <c r="H6" s="8">
        <f>36*1.03</f>
        <v>37.08</v>
      </c>
      <c r="I6" s="1" t="s">
        <v>13</v>
      </c>
    </row>
    <row r="7" spans="1:9" x14ac:dyDescent="0.25">
      <c r="A7">
        <v>0</v>
      </c>
      <c r="B7" s="8">
        <f>D7*A7/(E7+A7)*1.03</f>
        <v>0</v>
      </c>
      <c r="C7" s="1"/>
      <c r="D7" s="1">
        <v>323.02572098794298</v>
      </c>
      <c r="E7" s="6">
        <v>83.779495151478997</v>
      </c>
      <c r="G7" s="3" t="s">
        <v>41</v>
      </c>
      <c r="H7" s="8">
        <f>62*1.03</f>
        <v>63.86</v>
      </c>
      <c r="I7" s="1" t="s">
        <v>13</v>
      </c>
    </row>
    <row r="8" spans="1:9" x14ac:dyDescent="0.25">
      <c r="A8">
        <v>5</v>
      </c>
      <c r="B8" s="8">
        <f t="shared" ref="B8:B36" si="0">D8*A8/(E8+A8)*1.03</f>
        <v>18.738363630582015</v>
      </c>
      <c r="C8" s="1"/>
      <c r="D8" s="1">
        <v>323.02572098794298</v>
      </c>
      <c r="E8" s="6">
        <v>83.779495151478997</v>
      </c>
    </row>
    <row r="9" spans="1:9" x14ac:dyDescent="0.25">
      <c r="A9">
        <v>7.5</v>
      </c>
      <c r="B9" s="8">
        <f t="shared" si="0"/>
        <v>27.337724540333713</v>
      </c>
      <c r="C9" s="1"/>
      <c r="D9" s="1">
        <v>323.02572098794298</v>
      </c>
      <c r="E9" s="6">
        <v>83.779495151478997</v>
      </c>
    </row>
    <row r="10" spans="1:9" x14ac:dyDescent="0.25">
      <c r="A10">
        <v>10</v>
      </c>
      <c r="B10" s="8">
        <f t="shared" si="0"/>
        <v>35.478597115516038</v>
      </c>
      <c r="C10" s="1"/>
      <c r="D10" s="1">
        <v>323.02572098794298</v>
      </c>
      <c r="E10" s="6">
        <v>83.779495151478997</v>
      </c>
    </row>
    <row r="11" spans="1:9" x14ac:dyDescent="0.25">
      <c r="A11">
        <v>12.5</v>
      </c>
      <c r="B11" s="8">
        <f t="shared" si="0"/>
        <v>43.196696775116799</v>
      </c>
      <c r="C11" s="1"/>
      <c r="D11" s="1">
        <v>323.02572098794298</v>
      </c>
      <c r="E11" s="6">
        <v>83.779495151478997</v>
      </c>
    </row>
    <row r="12" spans="1:9" x14ac:dyDescent="0.25">
      <c r="A12">
        <v>15</v>
      </c>
      <c r="B12" s="8">
        <f t="shared" si="0"/>
        <v>50.524123266780983</v>
      </c>
      <c r="C12" s="1"/>
      <c r="D12" s="1">
        <v>323.02572098794298</v>
      </c>
      <c r="E12" s="6">
        <v>83.779495151478997</v>
      </c>
    </row>
    <row r="13" spans="1:9" x14ac:dyDescent="0.25">
      <c r="A13">
        <v>17.5</v>
      </c>
      <c r="B13" s="8">
        <f t="shared" si="0"/>
        <v>57.48980691599197</v>
      </c>
      <c r="C13" s="1"/>
      <c r="D13" s="1">
        <v>323.02572098794298</v>
      </c>
      <c r="E13" s="6">
        <v>83.779495151478997</v>
      </c>
    </row>
    <row r="14" spans="1:9" x14ac:dyDescent="0.25">
      <c r="A14">
        <v>20</v>
      </c>
      <c r="B14" s="8">
        <f t="shared" si="0"/>
        <v>64.119890375635464</v>
      </c>
      <c r="C14" s="1"/>
      <c r="D14" s="1">
        <v>323.02572098794298</v>
      </c>
      <c r="E14" s="6">
        <v>83.779495151478997</v>
      </c>
    </row>
    <row r="15" spans="1:9" x14ac:dyDescent="0.25">
      <c r="A15">
        <v>22.5</v>
      </c>
      <c r="B15" s="8">
        <f t="shared" si="0"/>
        <v>70.438056496464284</v>
      </c>
      <c r="C15" s="1"/>
      <c r="D15" s="1">
        <v>323.02572098794298</v>
      </c>
      <c r="E15" s="6">
        <v>83.779495151478997</v>
      </c>
    </row>
    <row r="16" spans="1:9" x14ac:dyDescent="0.25">
      <c r="A16">
        <v>25</v>
      </c>
      <c r="B16" s="8">
        <f t="shared" si="0"/>
        <v>76.465810986312889</v>
      </c>
      <c r="C16" s="1"/>
      <c r="D16" s="1">
        <v>323.02572098794298</v>
      </c>
      <c r="E16" s="6">
        <v>83.779495151478997</v>
      </c>
    </row>
    <row r="17" spans="1:5" x14ac:dyDescent="0.25">
      <c r="A17">
        <v>27.5</v>
      </c>
      <c r="B17" s="8">
        <f t="shared" si="0"/>
        <v>82.222726968058836</v>
      </c>
      <c r="C17" s="1"/>
      <c r="D17" s="1">
        <v>323.02572098794298</v>
      </c>
      <c r="E17" s="6">
        <v>83.779495151478997</v>
      </c>
    </row>
    <row r="18" spans="1:5" x14ac:dyDescent="0.25">
      <c r="A18">
        <v>30</v>
      </c>
      <c r="B18" s="8">
        <f t="shared" si="0"/>
        <v>87.726657296542697</v>
      </c>
      <c r="C18" s="1"/>
      <c r="D18" s="1">
        <v>323.02572098794298</v>
      </c>
      <c r="E18" s="6">
        <v>83.779495151478997</v>
      </c>
    </row>
    <row r="19" spans="1:5" x14ac:dyDescent="0.25">
      <c r="A19">
        <v>32.5</v>
      </c>
      <c r="B19" s="8">
        <f t="shared" si="0"/>
        <v>92.993919486705408</v>
      </c>
      <c r="C19" s="1"/>
      <c r="D19" s="1">
        <v>323.02572098794298</v>
      </c>
      <c r="E19" s="6">
        <v>83.779495151478997</v>
      </c>
    </row>
    <row r="20" spans="1:5" x14ac:dyDescent="0.25">
      <c r="A20">
        <v>35</v>
      </c>
      <c r="B20" s="8">
        <f t="shared" si="0"/>
        <v>98.039457288182831</v>
      </c>
      <c r="C20" s="1"/>
      <c r="D20" s="1">
        <v>323.02572098794298</v>
      </c>
      <c r="E20" s="6">
        <v>83.779495151478997</v>
      </c>
    </row>
    <row r="21" spans="1:5" x14ac:dyDescent="0.25">
      <c r="A21">
        <v>37.5</v>
      </c>
      <c r="B21" s="8">
        <f t="shared" si="0"/>
        <v>102.87698227615142</v>
      </c>
      <c r="C21" s="1"/>
      <c r="D21" s="1">
        <v>323.02572098794298</v>
      </c>
      <c r="E21" s="6">
        <v>83.779495151478997</v>
      </c>
    </row>
    <row r="22" spans="1:5" x14ac:dyDescent="0.25">
      <c r="A22">
        <v>40</v>
      </c>
      <c r="B22" s="8">
        <f t="shared" si="0"/>
        <v>107.51909828373726</v>
      </c>
      <c r="C22" s="1"/>
      <c r="D22" s="1">
        <v>323.02572098794298</v>
      </c>
      <c r="E22" s="6">
        <v>83.779495151478997</v>
      </c>
    </row>
    <row r="23" spans="1:5" x14ac:dyDescent="0.25">
      <c r="A23">
        <v>42.5</v>
      </c>
      <c r="B23" s="8">
        <f t="shared" si="0"/>
        <v>111.97741105382927</v>
      </c>
      <c r="C23" s="1"/>
      <c r="D23" s="1">
        <v>323.02572098794298</v>
      </c>
      <c r="E23" s="6">
        <v>83.779495151478997</v>
      </c>
    </row>
    <row r="24" spans="1:5" x14ac:dyDescent="0.25">
      <c r="A24">
        <v>45</v>
      </c>
      <c r="B24" s="8">
        <f t="shared" si="0"/>
        <v>116.26262511884994</v>
      </c>
      <c r="C24" s="1"/>
      <c r="D24" s="1">
        <v>323.02572098794298</v>
      </c>
      <c r="E24" s="6">
        <v>83.779495151478997</v>
      </c>
    </row>
    <row r="25" spans="1:5" x14ac:dyDescent="0.25">
      <c r="A25">
        <v>47.5</v>
      </c>
      <c r="B25" s="8">
        <f t="shared" si="0"/>
        <v>120.38462961103991</v>
      </c>
      <c r="C25" s="1"/>
      <c r="D25" s="1">
        <v>323.02572098794298</v>
      </c>
      <c r="E25" s="6">
        <v>83.779495151478997</v>
      </c>
    </row>
    <row r="26" spans="1:5" x14ac:dyDescent="0.25">
      <c r="A26">
        <v>50</v>
      </c>
      <c r="B26" s="8">
        <f t="shared" si="0"/>
        <v>124.35257445128089</v>
      </c>
      <c r="C26" s="1"/>
      <c r="D26" s="1">
        <v>323.02572098794298</v>
      </c>
      <c r="E26" s="6">
        <v>83.779495151478997</v>
      </c>
    </row>
    <row r="27" spans="1:5" x14ac:dyDescent="0.25">
      <c r="A27">
        <v>52.5</v>
      </c>
      <c r="B27" s="8">
        <f t="shared" si="0"/>
        <v>128.17493815197369</v>
      </c>
      <c r="C27" s="1"/>
      <c r="D27" s="1">
        <v>323.02572098794298</v>
      </c>
      <c r="E27" s="6">
        <v>83.779495151478997</v>
      </c>
    </row>
    <row r="28" spans="1:5" x14ac:dyDescent="0.25">
      <c r="A28">
        <v>55</v>
      </c>
      <c r="B28" s="8">
        <f t="shared" si="0"/>
        <v>131.85958829143317</v>
      </c>
      <c r="C28" s="1"/>
      <c r="D28" s="1">
        <v>323.02572098794298</v>
      </c>
      <c r="E28" s="6">
        <v>83.779495151478997</v>
      </c>
    </row>
    <row r="29" spans="1:5" x14ac:dyDescent="0.25">
      <c r="A29">
        <v>57.5</v>
      </c>
      <c r="B29" s="8">
        <f t="shared" si="0"/>
        <v>135.4138355675646</v>
      </c>
      <c r="C29" s="1"/>
      <c r="D29" s="1">
        <v>323.02572098794298</v>
      </c>
      <c r="E29" s="6">
        <v>83.779495151478997</v>
      </c>
    </row>
    <row r="30" spans="1:5" x14ac:dyDescent="0.25">
      <c r="A30">
        <v>60</v>
      </c>
      <c r="B30" s="8">
        <f t="shared" si="0"/>
        <v>138.84448221231304</v>
      </c>
      <c r="C30" s="1"/>
      <c r="D30" s="1">
        <v>323.02572098794298</v>
      </c>
      <c r="E30" s="6">
        <v>83.779495151478997</v>
      </c>
    </row>
    <row r="31" spans="1:5" x14ac:dyDescent="0.25">
      <c r="A31">
        <v>62.5</v>
      </c>
      <c r="B31" s="8">
        <f t="shared" si="0"/>
        <v>142.15786544152957</v>
      </c>
      <c r="C31" s="1"/>
      <c r="D31" s="1">
        <v>323.02572098794298</v>
      </c>
      <c r="E31" s="6">
        <v>83.779495151478997</v>
      </c>
    </row>
    <row r="32" spans="1:5" x14ac:dyDescent="0.25">
      <c r="A32">
        <v>65</v>
      </c>
      <c r="B32" s="8">
        <f t="shared" si="0"/>
        <v>145.35989652420724</v>
      </c>
      <c r="C32" s="1"/>
      <c r="D32" s="1">
        <v>323.02572098794298</v>
      </c>
      <c r="E32" s="6">
        <v>83.779495151478997</v>
      </c>
    </row>
    <row r="33" spans="1:5" x14ac:dyDescent="0.25">
      <c r="A33">
        <v>67.5</v>
      </c>
      <c r="B33" s="8">
        <f t="shared" si="0"/>
        <v>148.45609597783726</v>
      </c>
      <c r="C33" s="1"/>
      <c r="D33" s="1">
        <v>323.02572098794298</v>
      </c>
      <c r="E33" s="6">
        <v>83.779495151478997</v>
      </c>
    </row>
    <row r="34" spans="1:5" x14ac:dyDescent="0.25">
      <c r="A34">
        <v>70</v>
      </c>
      <c r="B34" s="8">
        <f t="shared" si="0"/>
        <v>151.45162533073051</v>
      </c>
      <c r="C34" s="1"/>
      <c r="D34" s="1">
        <v>323.02572098794298</v>
      </c>
      <c r="E34" s="6">
        <v>83.779495151478997</v>
      </c>
    </row>
    <row r="35" spans="1:5" x14ac:dyDescent="0.25">
      <c r="A35">
        <v>72.5</v>
      </c>
      <c r="B35" s="8">
        <f t="shared" si="0"/>
        <v>154.35131583573175</v>
      </c>
      <c r="C35" s="1"/>
      <c r="D35" s="1">
        <v>323.02572098794298</v>
      </c>
      <c r="E35" s="6">
        <v>83.779495151478997</v>
      </c>
    </row>
    <row r="36" spans="1:5" x14ac:dyDescent="0.25">
      <c r="A36">
        <v>75</v>
      </c>
      <c r="B36" s="8">
        <f t="shared" si="0"/>
        <v>157.15969447133082</v>
      </c>
      <c r="C36" s="1"/>
      <c r="D36" s="1">
        <v>323.02572098794298</v>
      </c>
      <c r="E36" s="6">
        <v>83.779495151478997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34"/>
  <sheetViews>
    <sheetView topLeftCell="E1" zoomScaleNormal="100" workbookViewId="0">
      <selection activeCell="R203" sqref="R203:R218"/>
    </sheetView>
  </sheetViews>
  <sheetFormatPr baseColWidth="10" defaultRowHeight="15" x14ac:dyDescent="0.25"/>
  <cols>
    <col min="5" max="5" width="10.7109375" style="1"/>
    <col min="6" max="6" width="13" customWidth="1"/>
    <col min="8" max="8" width="11.5703125" customWidth="1"/>
    <col min="10" max="10" width="10.7109375" style="1"/>
    <col min="13" max="13" width="10.7109375" style="1"/>
  </cols>
  <sheetData>
    <row r="1" spans="1:34" ht="18" x14ac:dyDescent="0.35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60</v>
      </c>
      <c r="N1" s="3" t="s">
        <v>6</v>
      </c>
      <c r="O1" s="3" t="s">
        <v>7</v>
      </c>
    </row>
    <row r="2" spans="1:34" x14ac:dyDescent="0.2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>E2*2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</row>
    <row r="3" spans="1:34" x14ac:dyDescent="0.25">
      <c r="A3">
        <v>8.0000000000000002E-3</v>
      </c>
      <c r="B3" s="1">
        <f t="shared" si="0"/>
        <v>28.974599707281158</v>
      </c>
      <c r="C3">
        <v>0</v>
      </c>
      <c r="D3" s="2">
        <v>8.0802416824302142E-2</v>
      </c>
      <c r="E3" s="1">
        <f>D3*0.01256*3600</f>
        <v>3.6535620791276457</v>
      </c>
      <c r="F3" s="1">
        <f>E3*3</f>
        <v>10.960686237382937</v>
      </c>
      <c r="G3" s="8">
        <v>133.03276923076993</v>
      </c>
      <c r="H3">
        <v>315</v>
      </c>
      <c r="I3">
        <v>295</v>
      </c>
      <c r="J3" s="1">
        <v>300.41916779704752</v>
      </c>
      <c r="K3" s="2">
        <f t="shared" ref="K3:K34" si="1">H3-J3</f>
        <v>14.580832202952479</v>
      </c>
      <c r="L3" s="8">
        <v>43.248931963745555</v>
      </c>
      <c r="M3" s="1">
        <f>((H3-I3)-(J3-I3))/(LN((H3-I3)/(J3-I3)))</f>
        <v>11.166291715532541</v>
      </c>
      <c r="N3" s="1">
        <f t="shared" ref="N3:N34" si="2">((W3 + X3*H3 +Y3*H3^2 +  Z3*H3^3)+(W3 + X3*J3 + Y3*J3^2 +  Z3*J3^3))/2</f>
        <v>4179.7414108992416</v>
      </c>
      <c r="O3" s="1">
        <f t="shared" ref="O3:O34" si="3">((S3 + T3*H3 + U3*H3^2 +  V3*H3^3)+(S3 + T3*J3 + U3*J3^2 +  V3*J3^3))/2</f>
        <v>993.97404247012673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</row>
    <row r="4" spans="1:34" x14ac:dyDescent="0.25">
      <c r="A4">
        <v>1.4E-2</v>
      </c>
      <c r="B4" s="1">
        <f t="shared" si="0"/>
        <v>50.736058339678891</v>
      </c>
      <c r="C4">
        <v>0</v>
      </c>
      <c r="D4" s="2">
        <v>8.0802416824302142E-2</v>
      </c>
      <c r="E4" s="1">
        <f t="shared" ref="E4:E67" si="4">D4*0.01256*3600</f>
        <v>3.6535620791276457</v>
      </c>
      <c r="F4" s="1">
        <f t="shared" ref="F4:F67" si="5">E4*3</f>
        <v>10.960686237382937</v>
      </c>
      <c r="G4" s="8">
        <v>273.1351538461542</v>
      </c>
      <c r="H4">
        <v>315</v>
      </c>
      <c r="I4">
        <v>295</v>
      </c>
      <c r="J4" s="1">
        <v>304.47309464688198</v>
      </c>
      <c r="K4" s="2">
        <f t="shared" si="1"/>
        <v>10.526905353118025</v>
      </c>
      <c r="L4" s="8">
        <v>54.554114985771342</v>
      </c>
      <c r="M4" s="1">
        <f t="shared" ref="M4:M8" si="6">((H4-I4)-(J4-I4))/(LN((H4-I4)/(J4-I4)))</f>
        <v>14.0870259462748</v>
      </c>
      <c r="N4" s="1">
        <f t="shared" si="2"/>
        <v>4179.0782775666512</v>
      </c>
      <c r="O4" s="1">
        <f t="shared" si="3"/>
        <v>993.37634119251106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</row>
    <row r="5" spans="1:34" x14ac:dyDescent="0.25">
      <c r="A5">
        <v>0.02</v>
      </c>
      <c r="B5" s="1">
        <f t="shared" si="0"/>
        <v>72.508084560677148</v>
      </c>
      <c r="C5">
        <v>0</v>
      </c>
      <c r="D5" s="2">
        <v>8.0802416824302142E-2</v>
      </c>
      <c r="E5" s="1">
        <f t="shared" si="4"/>
        <v>3.6535620791276457</v>
      </c>
      <c r="F5" s="1">
        <f t="shared" si="5"/>
        <v>10.960686237382937</v>
      </c>
      <c r="G5" s="8">
        <v>447.8042307692308</v>
      </c>
      <c r="H5">
        <v>315</v>
      </c>
      <c r="I5">
        <v>295</v>
      </c>
      <c r="J5" s="1">
        <v>306.84727039641962</v>
      </c>
      <c r="K5" s="2">
        <f t="shared" si="1"/>
        <v>8.1527296035803829</v>
      </c>
      <c r="L5" s="8">
        <v>60.293602813948468</v>
      </c>
      <c r="M5" s="1">
        <f t="shared" si="6"/>
        <v>15.569496018309827</v>
      </c>
      <c r="N5" s="1">
        <f t="shared" si="2"/>
        <v>4178.8355183855438</v>
      </c>
      <c r="O5" s="1">
        <f t="shared" si="3"/>
        <v>992.99271848435114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</row>
    <row r="6" spans="1:34" x14ac:dyDescent="0.25">
      <c r="A6">
        <v>2.5999999999999999E-2</v>
      </c>
      <c r="B6" s="1">
        <f t="shared" si="0"/>
        <v>94.28496191990169</v>
      </c>
      <c r="C6">
        <v>0</v>
      </c>
      <c r="D6" s="2">
        <v>8.0802416824302142E-2</v>
      </c>
      <c r="E6" s="1">
        <f t="shared" si="4"/>
        <v>3.6535620791276457</v>
      </c>
      <c r="F6" s="1">
        <f t="shared" si="5"/>
        <v>10.960686237382937</v>
      </c>
      <c r="G6" s="8">
        <v>657.03999999999974</v>
      </c>
      <c r="H6">
        <v>315</v>
      </c>
      <c r="I6">
        <v>295</v>
      </c>
      <c r="J6" s="1">
        <v>308.36489296939021</v>
      </c>
      <c r="K6" s="2">
        <f t="shared" si="1"/>
        <v>6.6351070306097881</v>
      </c>
      <c r="L6" s="8">
        <v>63.742299415941694</v>
      </c>
      <c r="M6" s="1">
        <f t="shared" si="6"/>
        <v>16.460162950317638</v>
      </c>
      <c r="N6" s="1">
        <f t="shared" si="2"/>
        <v>4178.7270520269622</v>
      </c>
      <c r="O6" s="1">
        <f t="shared" si="3"/>
        <v>992.73519439416441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</row>
    <row r="7" spans="1:34" x14ac:dyDescent="0.25">
      <c r="A7">
        <v>3.2000000000000001E-2</v>
      </c>
      <c r="B7" s="1">
        <f t="shared" si="0"/>
        <v>116.06442326645039</v>
      </c>
      <c r="C7">
        <v>0</v>
      </c>
      <c r="D7" s="2">
        <v>8.0802416824302142E-2</v>
      </c>
      <c r="E7" s="1">
        <f t="shared" si="4"/>
        <v>3.6535620791276457</v>
      </c>
      <c r="F7" s="1">
        <f t="shared" si="5"/>
        <v>10.960686237382937</v>
      </c>
      <c r="G7" s="8">
        <v>900.84246153846095</v>
      </c>
      <c r="H7">
        <v>315</v>
      </c>
      <c r="I7">
        <v>295</v>
      </c>
      <c r="J7" s="1">
        <v>309.41143862767649</v>
      </c>
      <c r="K7" s="2">
        <f t="shared" si="1"/>
        <v>5.588561372323511</v>
      </c>
      <c r="L7" s="8">
        <v>66.039406641855891</v>
      </c>
      <c r="M7" s="1">
        <f t="shared" si="6"/>
        <v>17.053372820174793</v>
      </c>
      <c r="N7" s="1">
        <f t="shared" si="2"/>
        <v>4178.6707550084247</v>
      </c>
      <c r="O7" s="1">
        <f t="shared" si="3"/>
        <v>992.55221158971403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</row>
    <row r="8" spans="1:34" x14ac:dyDescent="0.25">
      <c r="A8">
        <v>3.7999999999999999E-2</v>
      </c>
      <c r="B8" s="1">
        <f t="shared" si="0"/>
        <v>137.84541593607656</v>
      </c>
      <c r="C8">
        <v>0</v>
      </c>
      <c r="D8" s="2">
        <v>8.0802416824302142E-2</v>
      </c>
      <c r="E8" s="1">
        <f t="shared" si="4"/>
        <v>3.6535620791276457</v>
      </c>
      <c r="F8" s="1">
        <f t="shared" si="5"/>
        <v>10.960686237382937</v>
      </c>
      <c r="G8" s="8">
        <v>1179.2116153846146</v>
      </c>
      <c r="H8">
        <v>315</v>
      </c>
      <c r="I8">
        <v>295</v>
      </c>
      <c r="J8" s="1">
        <v>310.17482828773262</v>
      </c>
      <c r="K8" s="2">
        <f t="shared" si="1"/>
        <v>4.8251717122673767</v>
      </c>
      <c r="L8" s="8">
        <v>67.678131550036838</v>
      </c>
      <c r="M8" s="1">
        <f t="shared" si="6"/>
        <v>17.476538083691036</v>
      </c>
      <c r="N8" s="1">
        <f t="shared" si="2"/>
        <v>4178.638271212998</v>
      </c>
      <c r="O8" s="1">
        <f t="shared" si="3"/>
        <v>992.41602682992834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</row>
    <row r="9" spans="1:34" x14ac:dyDescent="0.25">
      <c r="A9">
        <v>4.3999999999999997E-2</v>
      </c>
      <c r="B9" s="1">
        <f t="shared" si="0"/>
        <v>159.62738874340442</v>
      </c>
      <c r="C9">
        <v>0</v>
      </c>
      <c r="D9" s="2">
        <v>8.0802416824302142E-2</v>
      </c>
      <c r="E9" s="1">
        <f t="shared" si="4"/>
        <v>3.6535620791276457</v>
      </c>
      <c r="F9" s="1">
        <f t="shared" si="5"/>
        <v>10.960686237382937</v>
      </c>
      <c r="G9" s="8">
        <v>1492.1474615384604</v>
      </c>
      <c r="H9">
        <v>315</v>
      </c>
      <c r="I9">
        <v>295</v>
      </c>
      <c r="J9" s="1">
        <v>310.75561382819637</v>
      </c>
      <c r="K9" s="2">
        <f t="shared" si="1"/>
        <v>4.244386171803626</v>
      </c>
      <c r="L9" s="8">
        <v>68.90569400459691</v>
      </c>
      <c r="M9" s="1">
        <f t="shared" ref="M9:M40" si="7">((H9-I9)-(J9-I9))/(LN((H9-I9)/(J9-I9)))</f>
        <v>17.793517070376758</v>
      </c>
      <c r="N9" s="1">
        <f t="shared" si="2"/>
        <v>4178.6180228703297</v>
      </c>
      <c r="O9" s="1">
        <f t="shared" si="3"/>
        <v>992.31091385340255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</row>
    <row r="10" spans="1:34" x14ac:dyDescent="0.25">
      <c r="A10">
        <v>0.05</v>
      </c>
      <c r="B10" s="1">
        <f t="shared" si="0"/>
        <v>181.41002611030706</v>
      </c>
      <c r="C10">
        <v>0</v>
      </c>
      <c r="D10" s="2">
        <v>8.0802416824302142E-2</v>
      </c>
      <c r="E10" s="1">
        <f t="shared" si="4"/>
        <v>3.6535620791276457</v>
      </c>
      <c r="F10" s="1">
        <f t="shared" si="5"/>
        <v>10.960686237382937</v>
      </c>
      <c r="G10" s="8">
        <v>1839.649999999999</v>
      </c>
      <c r="H10">
        <v>315</v>
      </c>
      <c r="I10">
        <v>295</v>
      </c>
      <c r="J10" s="1">
        <v>311.21204282092907</v>
      </c>
      <c r="K10" s="2">
        <f t="shared" si="1"/>
        <v>3.7879571790709292</v>
      </c>
      <c r="L10" s="8">
        <v>69.859453826328078</v>
      </c>
      <c r="M10" s="1">
        <f t="shared" si="7"/>
        <v>18.039787784732479</v>
      </c>
      <c r="N10" s="1">
        <f t="shared" si="2"/>
        <v>4178.6046427808596</v>
      </c>
      <c r="O10" s="1">
        <f t="shared" si="3"/>
        <v>992.22740804055843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</row>
    <row r="11" spans="1:34" x14ac:dyDescent="0.25">
      <c r="A11">
        <v>5.6000000000000001E-2</v>
      </c>
      <c r="B11" s="1">
        <f t="shared" si="0"/>
        <v>203.19313461122627</v>
      </c>
      <c r="C11">
        <v>0</v>
      </c>
      <c r="D11" s="2">
        <v>8.0802416824302142E-2</v>
      </c>
      <c r="E11" s="1">
        <f t="shared" si="4"/>
        <v>3.6535620791276457</v>
      </c>
      <c r="F11" s="1">
        <f t="shared" si="5"/>
        <v>10.960686237382937</v>
      </c>
      <c r="G11" s="8">
        <v>2221.7192307692294</v>
      </c>
      <c r="H11">
        <v>315</v>
      </c>
      <c r="I11">
        <v>295</v>
      </c>
      <c r="J11" s="1">
        <v>311.58006931579445</v>
      </c>
      <c r="K11" s="2">
        <f t="shared" si="1"/>
        <v>3.4199306842055535</v>
      </c>
      <c r="L11" s="8">
        <v>70.621768770165858</v>
      </c>
      <c r="M11" s="1">
        <f t="shared" si="7"/>
        <v>18.236620722029787</v>
      </c>
      <c r="N11" s="1">
        <f t="shared" si="2"/>
        <v>4178.5953898828448</v>
      </c>
      <c r="O11" s="1">
        <f t="shared" si="3"/>
        <v>992.15950571226517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</row>
    <row r="12" spans="1:34" x14ac:dyDescent="0.25">
      <c r="A12">
        <v>6.2E-2</v>
      </c>
      <c r="B12" s="1">
        <f t="shared" si="0"/>
        <v>224.97658917835605</v>
      </c>
      <c r="C12">
        <v>0</v>
      </c>
      <c r="D12" s="2">
        <v>8.0802416824302142E-2</v>
      </c>
      <c r="E12" s="1">
        <f t="shared" si="4"/>
        <v>3.6535620791276457</v>
      </c>
      <c r="F12" s="1">
        <f t="shared" si="5"/>
        <v>10.960686237382937</v>
      </c>
      <c r="G12" s="8">
        <v>2638.355153846152</v>
      </c>
      <c r="H12">
        <v>315</v>
      </c>
      <c r="I12">
        <v>295</v>
      </c>
      <c r="J12" s="1">
        <v>311.88304723903479</v>
      </c>
      <c r="K12" s="2">
        <f t="shared" si="1"/>
        <v>3.116952760965205</v>
      </c>
      <c r="L12" s="8">
        <v>71.244997530711885</v>
      </c>
      <c r="M12" s="1">
        <f t="shared" si="7"/>
        <v>18.397537888395227</v>
      </c>
      <c r="N12" s="1">
        <f t="shared" si="2"/>
        <v>4178.5887543060908</v>
      </c>
      <c r="O12" s="1">
        <f t="shared" si="3"/>
        <v>992.10322645194151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</row>
    <row r="13" spans="1:34" x14ac:dyDescent="0.25">
      <c r="A13">
        <v>6.8000000000000005E-2</v>
      </c>
      <c r="B13" s="1">
        <f t="shared" si="0"/>
        <v>246.7603053896587</v>
      </c>
      <c r="C13">
        <v>0</v>
      </c>
      <c r="D13" s="2">
        <v>8.0802416824302142E-2</v>
      </c>
      <c r="E13" s="1">
        <f t="shared" si="4"/>
        <v>3.6535620791276457</v>
      </c>
      <c r="F13" s="1">
        <f t="shared" si="5"/>
        <v>10.960686237382937</v>
      </c>
      <c r="G13" s="8">
        <v>3089.5577692307675</v>
      </c>
      <c r="H13">
        <v>315</v>
      </c>
      <c r="I13">
        <v>295</v>
      </c>
      <c r="J13" s="1">
        <v>312.13678944997372</v>
      </c>
      <c r="K13" s="2">
        <f t="shared" si="1"/>
        <v>2.863210550026281</v>
      </c>
      <c r="L13" s="8">
        <v>71.764010370764439</v>
      </c>
      <c r="M13" s="1">
        <f t="shared" si="7"/>
        <v>18.531544428643659</v>
      </c>
      <c r="N13" s="1">
        <f t="shared" si="2"/>
        <v>4178.5838524770934</v>
      </c>
      <c r="O13" s="1">
        <f t="shared" si="3"/>
        <v>992.05583172478578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</row>
    <row r="14" spans="1:34" x14ac:dyDescent="0.25">
      <c r="A14">
        <v>7.3999999999999996E-2</v>
      </c>
      <c r="B14" s="1">
        <f t="shared" si="0"/>
        <v>268.54371491116967</v>
      </c>
      <c r="C14">
        <v>0</v>
      </c>
      <c r="D14" s="2">
        <v>8.0802416824302142E-2</v>
      </c>
      <c r="E14" s="1">
        <f t="shared" si="4"/>
        <v>3.6535620791276457</v>
      </c>
      <c r="F14" s="1">
        <f t="shared" si="5"/>
        <v>10.960686237382937</v>
      </c>
      <c r="G14" s="8">
        <v>3575.3270769230739</v>
      </c>
      <c r="H14">
        <v>315</v>
      </c>
      <c r="I14">
        <v>295</v>
      </c>
      <c r="J14" s="1">
        <v>312.34237108668987</v>
      </c>
      <c r="K14" s="2">
        <f t="shared" si="1"/>
        <v>2.6576289133101341</v>
      </c>
      <c r="L14" s="8">
        <v>72.182594233713147</v>
      </c>
      <c r="M14" s="1">
        <f t="shared" si="7"/>
        <v>18.63961927114622</v>
      </c>
      <c r="N14" s="1">
        <f t="shared" si="2"/>
        <v>4178.5803043609403</v>
      </c>
      <c r="O14" s="1">
        <f t="shared" si="3"/>
        <v>992.01725904522164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</row>
    <row r="15" spans="1:34" x14ac:dyDescent="0.25">
      <c r="A15">
        <f>A3</f>
        <v>8.0000000000000002E-3</v>
      </c>
      <c r="B15" s="1">
        <f t="shared" si="0"/>
        <v>28.970807012862995</v>
      </c>
      <c r="C15">
        <v>400</v>
      </c>
      <c r="D15" s="2">
        <v>0.16120552311835748</v>
      </c>
      <c r="E15" s="1">
        <f t="shared" si="4"/>
        <v>7.2890689333196521</v>
      </c>
      <c r="F15" s="1">
        <f t="shared" si="5"/>
        <v>21.867206799958957</v>
      </c>
      <c r="G15" s="8">
        <f t="shared" ref="G15:G46" si="8">G3</f>
        <v>133.03276923076993</v>
      </c>
      <c r="H15">
        <v>315</v>
      </c>
      <c r="I15">
        <v>295</v>
      </c>
      <c r="J15" s="1">
        <v>299.46141349606853</v>
      </c>
      <c r="K15" s="2">
        <f t="shared" si="1"/>
        <v>15.538586503931469</v>
      </c>
      <c r="L15" s="8">
        <v>80.032736965960765</v>
      </c>
      <c r="M15" s="1">
        <f t="shared" si="7"/>
        <v>10.357216636998102</v>
      </c>
      <c r="N15" s="1">
        <f t="shared" si="2"/>
        <v>4179.9511548208293</v>
      </c>
      <c r="O15" s="1">
        <f t="shared" si="3"/>
        <v>994.10416793749812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</row>
    <row r="16" spans="1:34" x14ac:dyDescent="0.25">
      <c r="A16">
        <f t="shared" ref="A16:A79" si="9">A4</f>
        <v>1.4E-2</v>
      </c>
      <c r="B16" s="1">
        <f t="shared" si="0"/>
        <v>50.728182921209559</v>
      </c>
      <c r="C16">
        <v>400</v>
      </c>
      <c r="D16" s="2">
        <v>0.16120552311835748</v>
      </c>
      <c r="E16" s="1">
        <f t="shared" si="4"/>
        <v>7.2890689333196521</v>
      </c>
      <c r="F16" s="1">
        <f t="shared" si="5"/>
        <v>21.867206799958957</v>
      </c>
      <c r="G16" s="8">
        <f t="shared" si="8"/>
        <v>273.1351538461542</v>
      </c>
      <c r="H16">
        <v>315</v>
      </c>
      <c r="I16">
        <v>295</v>
      </c>
      <c r="J16" s="1">
        <v>303.47368546240665</v>
      </c>
      <c r="K16" s="2">
        <f t="shared" si="1"/>
        <v>11.52631453759335</v>
      </c>
      <c r="L16" s="8">
        <v>103.69635353478206</v>
      </c>
      <c r="M16" s="1">
        <f t="shared" si="7"/>
        <v>13.421938695032402</v>
      </c>
      <c r="N16" s="1">
        <f t="shared" si="2"/>
        <v>4179.2105188297919</v>
      </c>
      <c r="O16" s="1">
        <f t="shared" si="3"/>
        <v>993.53056028599951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</row>
    <row r="17" spans="1:34" x14ac:dyDescent="0.25">
      <c r="A17">
        <f t="shared" si="9"/>
        <v>0.02</v>
      </c>
      <c r="B17" s="1">
        <f t="shared" si="0"/>
        <v>72.497364681707921</v>
      </c>
      <c r="C17">
        <v>400</v>
      </c>
      <c r="D17" s="2">
        <v>0.16120552311835748</v>
      </c>
      <c r="E17" s="1">
        <f t="shared" si="4"/>
        <v>7.2890689333196521</v>
      </c>
      <c r="F17" s="1">
        <f t="shared" si="5"/>
        <v>21.867206799958957</v>
      </c>
      <c r="G17" s="8">
        <f t="shared" si="8"/>
        <v>447.8042307692308</v>
      </c>
      <c r="H17">
        <v>315</v>
      </c>
      <c r="I17">
        <v>295</v>
      </c>
      <c r="J17" s="1">
        <v>305.95589813936709</v>
      </c>
      <c r="K17" s="2">
        <f t="shared" si="1"/>
        <v>9.0441018606329067</v>
      </c>
      <c r="L17" s="8">
        <v>116.09339490038082</v>
      </c>
      <c r="M17" s="1">
        <f t="shared" si="7"/>
        <v>15.027061480599581</v>
      </c>
      <c r="N17" s="1">
        <f t="shared" si="2"/>
        <v>4178.9155540720521</v>
      </c>
      <c r="O17" s="1">
        <f t="shared" si="3"/>
        <v>993.1395481216241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</row>
    <row r="18" spans="1:34" x14ac:dyDescent="0.25">
      <c r="A18">
        <f t="shared" si="9"/>
        <v>2.5999999999999999E-2</v>
      </c>
      <c r="B18" s="1">
        <f t="shared" si="0"/>
        <v>94.272254525557599</v>
      </c>
      <c r="C18">
        <v>400</v>
      </c>
      <c r="D18" s="2">
        <v>0.16120552311835748</v>
      </c>
      <c r="E18" s="1">
        <f t="shared" si="4"/>
        <v>7.2890689333196521</v>
      </c>
      <c r="F18" s="1">
        <f t="shared" si="5"/>
        <v>21.867206799958957</v>
      </c>
      <c r="G18" s="8">
        <f t="shared" si="8"/>
        <v>657.03999999999974</v>
      </c>
      <c r="H18">
        <v>315</v>
      </c>
      <c r="I18">
        <v>295</v>
      </c>
      <c r="J18" s="1">
        <v>307.58320908552099</v>
      </c>
      <c r="K18" s="2">
        <f t="shared" si="1"/>
        <v>7.4167909144790087</v>
      </c>
      <c r="L18" s="8">
        <v>123.65702138857853</v>
      </c>
      <c r="M18" s="1">
        <f t="shared" si="7"/>
        <v>16.006231632971438</v>
      </c>
      <c r="N18" s="1">
        <f t="shared" si="2"/>
        <v>4178.7787378425173</v>
      </c>
      <c r="O18" s="1">
        <f t="shared" si="3"/>
        <v>992.8690097745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</row>
    <row r="19" spans="1:34" x14ac:dyDescent="0.25">
      <c r="A19">
        <f t="shared" si="9"/>
        <v>3.2000000000000001E-2</v>
      </c>
      <c r="B19" s="1">
        <f t="shared" si="0"/>
        <v>116.05026982412863</v>
      </c>
      <c r="C19">
        <v>400</v>
      </c>
      <c r="D19" s="2">
        <v>0.16120552311835748</v>
      </c>
      <c r="E19" s="1">
        <f t="shared" si="4"/>
        <v>7.2890689333196521</v>
      </c>
      <c r="F19" s="1">
        <f t="shared" si="5"/>
        <v>21.867206799958957</v>
      </c>
      <c r="G19" s="8">
        <f t="shared" si="8"/>
        <v>900.84246153846095</v>
      </c>
      <c r="H19">
        <v>315</v>
      </c>
      <c r="I19">
        <v>295</v>
      </c>
      <c r="J19" s="1">
        <v>308.72189403036975</v>
      </c>
      <c r="K19" s="2">
        <f t="shared" si="1"/>
        <v>6.2781059696302464</v>
      </c>
      <c r="L19" s="8">
        <v>128.74083859522904</v>
      </c>
      <c r="M19" s="1">
        <f t="shared" si="7"/>
        <v>16.664310762489109</v>
      </c>
      <c r="N19" s="1">
        <f t="shared" si="2"/>
        <v>4178.7062454419865</v>
      </c>
      <c r="O19" s="1">
        <f t="shared" si="3"/>
        <v>992.67326284189426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</row>
    <row r="20" spans="1:34" x14ac:dyDescent="0.25">
      <c r="A20">
        <f t="shared" si="9"/>
        <v>3.7999999999999999E-2</v>
      </c>
      <c r="B20" s="1">
        <f t="shared" si="0"/>
        <v>137.83016917521553</v>
      </c>
      <c r="C20">
        <v>400</v>
      </c>
      <c r="D20" s="2">
        <v>0.16120552311835748</v>
      </c>
      <c r="E20" s="1">
        <f t="shared" si="4"/>
        <v>7.2890689333196521</v>
      </c>
      <c r="F20" s="1">
        <f t="shared" si="5"/>
        <v>21.867206799958957</v>
      </c>
      <c r="G20" s="8">
        <f t="shared" si="8"/>
        <v>1179.2116153846146</v>
      </c>
      <c r="H20">
        <v>315</v>
      </c>
      <c r="I20">
        <v>295</v>
      </c>
      <c r="J20" s="1">
        <v>309.5604437910236</v>
      </c>
      <c r="K20" s="2">
        <f t="shared" si="1"/>
        <v>5.4395562089763985</v>
      </c>
      <c r="L20" s="8">
        <v>132.3894356930395</v>
      </c>
      <c r="M20" s="1">
        <f t="shared" si="7"/>
        <v>17.136575918384914</v>
      </c>
      <c r="N20" s="1">
        <f t="shared" si="2"/>
        <v>4178.6638684377913</v>
      </c>
      <c r="O20" s="1">
        <f t="shared" si="3"/>
        <v>992.52580780115011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</row>
    <row r="21" spans="1:34" x14ac:dyDescent="0.25">
      <c r="A21">
        <f t="shared" si="9"/>
        <v>4.3999999999999997E-2</v>
      </c>
      <c r="B21" s="1">
        <f t="shared" si="0"/>
        <v>159.61128847829966</v>
      </c>
      <c r="C21">
        <v>400</v>
      </c>
      <c r="D21" s="2">
        <v>0.16120552311835748</v>
      </c>
      <c r="E21" s="1">
        <f t="shared" si="4"/>
        <v>7.2890689333196521</v>
      </c>
      <c r="F21" s="1">
        <f t="shared" si="5"/>
        <v>21.867206799958957</v>
      </c>
      <c r="G21" s="8">
        <f t="shared" si="8"/>
        <v>1492.1474615384604</v>
      </c>
      <c r="H21">
        <v>315</v>
      </c>
      <c r="I21">
        <v>295</v>
      </c>
      <c r="J21" s="1">
        <v>310.20271131700906</v>
      </c>
      <c r="K21" s="2">
        <f t="shared" si="1"/>
        <v>4.7972886829909385</v>
      </c>
      <c r="L21" s="8">
        <v>135.13433474660306</v>
      </c>
      <c r="M21" s="1">
        <f t="shared" si="7"/>
        <v>17.491851435051061</v>
      </c>
      <c r="N21" s="1">
        <f t="shared" si="2"/>
        <v>4178.6372134336207</v>
      </c>
      <c r="O21" s="1">
        <f t="shared" si="3"/>
        <v>992.41100996146417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</row>
    <row r="22" spans="1:34" x14ac:dyDescent="0.25">
      <c r="A22">
        <f t="shared" si="9"/>
        <v>0.05</v>
      </c>
      <c r="B22" s="1">
        <f t="shared" si="0"/>
        <v>181.3932419059845</v>
      </c>
      <c r="C22">
        <v>400</v>
      </c>
      <c r="D22" s="2">
        <v>0.16120552311835748</v>
      </c>
      <c r="E22" s="1">
        <f t="shared" si="4"/>
        <v>7.2890689333196521</v>
      </c>
      <c r="F22" s="1">
        <f t="shared" si="5"/>
        <v>21.867206799958957</v>
      </c>
      <c r="G22" s="8">
        <f t="shared" si="8"/>
        <v>1839.649999999999</v>
      </c>
      <c r="H22">
        <v>315</v>
      </c>
      <c r="I22">
        <v>295</v>
      </c>
      <c r="J22" s="1">
        <v>310.70998660115424</v>
      </c>
      <c r="K22" s="2">
        <f t="shared" si="1"/>
        <v>4.2900133988457583</v>
      </c>
      <c r="L22" s="8">
        <v>137.27386986635474</v>
      </c>
      <c r="M22" s="1">
        <f t="shared" si="7"/>
        <v>17.768763516560099</v>
      </c>
      <c r="N22" s="1">
        <f t="shared" si="2"/>
        <v>4178.6194804543302</v>
      </c>
      <c r="O22" s="1">
        <f t="shared" si="3"/>
        <v>992.31921822806066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</row>
    <row r="23" spans="1:34" x14ac:dyDescent="0.25">
      <c r="A23">
        <f t="shared" si="9"/>
        <v>5.6000000000000001E-2</v>
      </c>
      <c r="B23" s="1">
        <f t="shared" si="0"/>
        <v>203.175790448914</v>
      </c>
      <c r="C23">
        <v>400</v>
      </c>
      <c r="D23" s="2">
        <v>0.16120552311835748</v>
      </c>
      <c r="E23" s="1">
        <f t="shared" si="4"/>
        <v>7.2890689333196521</v>
      </c>
      <c r="F23" s="1">
        <f t="shared" si="5"/>
        <v>21.867206799958957</v>
      </c>
      <c r="G23" s="8">
        <f t="shared" si="8"/>
        <v>2221.7192307692294</v>
      </c>
      <c r="H23">
        <v>315</v>
      </c>
      <c r="I23">
        <v>295</v>
      </c>
      <c r="J23" s="1">
        <v>311.12059546004014</v>
      </c>
      <c r="K23" s="2">
        <f t="shared" si="1"/>
        <v>3.8794045399598645</v>
      </c>
      <c r="L23" s="8">
        <v>138.98823376019067</v>
      </c>
      <c r="M23" s="1">
        <f t="shared" si="7"/>
        <v>17.990640541236335</v>
      </c>
      <c r="N23" s="1">
        <f t="shared" si="2"/>
        <v>4178.6071514571013</v>
      </c>
      <c r="O23" s="1">
        <f t="shared" si="3"/>
        <v>992.24420170615645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</row>
    <row r="24" spans="1:34" x14ac:dyDescent="0.25">
      <c r="A24">
        <f t="shared" si="9"/>
        <v>6.2E-2</v>
      </c>
      <c r="B24" s="1">
        <f t="shared" si="0"/>
        <v>224.9587783111248</v>
      </c>
      <c r="C24">
        <v>400</v>
      </c>
      <c r="D24" s="2">
        <v>0.16120552311835748</v>
      </c>
      <c r="E24" s="1">
        <f t="shared" si="4"/>
        <v>7.2890689333196521</v>
      </c>
      <c r="F24" s="1">
        <f t="shared" si="5"/>
        <v>21.867206799958957</v>
      </c>
      <c r="G24" s="8">
        <f t="shared" si="8"/>
        <v>2638.355153846152</v>
      </c>
      <c r="H24">
        <v>315</v>
      </c>
      <c r="I24">
        <v>295</v>
      </c>
      <c r="J24" s="1">
        <v>311.45967229304392</v>
      </c>
      <c r="K24" s="2">
        <f t="shared" si="1"/>
        <v>3.5403277069560772</v>
      </c>
      <c r="L24" s="8">
        <v>140.39262420890327</v>
      </c>
      <c r="M24" s="1">
        <f t="shared" si="7"/>
        <v>18.172395550406634</v>
      </c>
      <c r="N24" s="1">
        <f t="shared" si="2"/>
        <v>4178.5982703125201</v>
      </c>
      <c r="O24" s="1">
        <f t="shared" si="3"/>
        <v>992.18177514863476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</row>
    <row r="25" spans="1:34" x14ac:dyDescent="0.25">
      <c r="A25">
        <f t="shared" si="9"/>
        <v>6.8000000000000005E-2</v>
      </c>
      <c r="B25" s="1">
        <f t="shared" si="0"/>
        <v>246.74209965798198</v>
      </c>
      <c r="C25">
        <v>400</v>
      </c>
      <c r="D25" s="2">
        <v>0.16120552311835748</v>
      </c>
      <c r="E25" s="1">
        <f t="shared" si="4"/>
        <v>7.2890689333196521</v>
      </c>
      <c r="F25" s="1">
        <f t="shared" si="5"/>
        <v>21.867206799958957</v>
      </c>
      <c r="G25" s="8">
        <f t="shared" si="8"/>
        <v>3089.5577692307675</v>
      </c>
      <c r="H25">
        <v>315</v>
      </c>
      <c r="I25">
        <v>295</v>
      </c>
      <c r="J25" s="1">
        <v>311.7443618782064</v>
      </c>
      <c r="K25" s="2">
        <f t="shared" si="1"/>
        <v>3.255638121793595</v>
      </c>
      <c r="L25" s="8">
        <v>141.56409899042779</v>
      </c>
      <c r="M25" s="1">
        <f t="shared" si="7"/>
        <v>18.324003661264783</v>
      </c>
      <c r="N25" s="1">
        <f t="shared" si="2"/>
        <v>4178.5916841272046</v>
      </c>
      <c r="O25" s="1">
        <f t="shared" si="3"/>
        <v>992.12903002497762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</row>
    <row r="26" spans="1:34" x14ac:dyDescent="0.25">
      <c r="A26">
        <f t="shared" si="9"/>
        <v>7.3999999999999996E-2</v>
      </c>
      <c r="B26" s="1">
        <f t="shared" si="0"/>
        <v>268.5251111476058</v>
      </c>
      <c r="C26">
        <v>400</v>
      </c>
      <c r="D26" s="2">
        <v>0.16120552311835748</v>
      </c>
      <c r="E26" s="1">
        <f t="shared" si="4"/>
        <v>7.2890689333196521</v>
      </c>
      <c r="F26" s="1">
        <f t="shared" si="5"/>
        <v>21.867206799958957</v>
      </c>
      <c r="G26" s="8">
        <f t="shared" si="8"/>
        <v>3575.3270769230739</v>
      </c>
      <c r="H26">
        <v>315</v>
      </c>
      <c r="I26">
        <v>295</v>
      </c>
      <c r="J26" s="1">
        <v>311.97548961394068</v>
      </c>
      <c r="K26" s="2">
        <f t="shared" si="1"/>
        <v>3.024510386059319</v>
      </c>
      <c r="L26" s="8">
        <v>142.51016438344161</v>
      </c>
      <c r="M26" s="1">
        <f t="shared" si="7"/>
        <v>18.446437974772476</v>
      </c>
      <c r="N26" s="1">
        <f t="shared" si="2"/>
        <v>4178.586900518806</v>
      </c>
      <c r="O26" s="1">
        <f t="shared" si="3"/>
        <v>992.08598727126991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</row>
    <row r="27" spans="1:34" x14ac:dyDescent="0.25">
      <c r="A27">
        <f t="shared" si="9"/>
        <v>8.0000000000000002E-3</v>
      </c>
      <c r="B27" s="1">
        <f t="shared" si="0"/>
        <v>28.966934990262207</v>
      </c>
      <c r="C27">
        <v>600</v>
      </c>
      <c r="D27" s="2">
        <v>0.31391194198067629</v>
      </c>
      <c r="E27" s="1">
        <f t="shared" si="4"/>
        <v>14.19384236859826</v>
      </c>
      <c r="F27" s="1">
        <f t="shared" si="5"/>
        <v>42.581527105794777</v>
      </c>
      <c r="G27" s="8">
        <f t="shared" si="8"/>
        <v>133.03276923076993</v>
      </c>
      <c r="H27">
        <v>315</v>
      </c>
      <c r="I27">
        <v>295</v>
      </c>
      <c r="J27" s="1">
        <v>298.44811940546924</v>
      </c>
      <c r="K27" s="2">
        <f t="shared" si="1"/>
        <v>16.551880594530758</v>
      </c>
      <c r="L27" s="8">
        <v>140.9968432832361</v>
      </c>
      <c r="M27" s="1">
        <f t="shared" si="7"/>
        <v>9.4156946399229948</v>
      </c>
      <c r="N27" s="1">
        <f t="shared" si="2"/>
        <v>4180.1976182970711</v>
      </c>
      <c r="O27" s="1">
        <f t="shared" si="3"/>
        <v>994.23705026719881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</row>
    <row r="28" spans="1:34" x14ac:dyDescent="0.25">
      <c r="A28">
        <f t="shared" si="9"/>
        <v>1.4E-2</v>
      </c>
      <c r="B28" s="1">
        <f t="shared" si="0"/>
        <v>50.719298783122511</v>
      </c>
      <c r="C28">
        <v>600</v>
      </c>
      <c r="D28" s="2">
        <v>0.31391194198067629</v>
      </c>
      <c r="E28" s="1">
        <f t="shared" si="4"/>
        <v>14.19384236859826</v>
      </c>
      <c r="F28" s="1">
        <f t="shared" si="5"/>
        <v>42.581527105794777</v>
      </c>
      <c r="G28" s="8">
        <f t="shared" si="8"/>
        <v>273.1351538461542</v>
      </c>
      <c r="H28">
        <v>315</v>
      </c>
      <c r="I28">
        <v>295</v>
      </c>
      <c r="J28" s="1">
        <v>302.30962850486441</v>
      </c>
      <c r="K28" s="2">
        <f t="shared" si="1"/>
        <v>12.690371495135594</v>
      </c>
      <c r="L28" s="8">
        <v>188.76601353823031</v>
      </c>
      <c r="M28" s="1">
        <f t="shared" si="7"/>
        <v>12.607917965787832</v>
      </c>
      <c r="N28" s="1">
        <f t="shared" si="2"/>
        <v>4179.3893404757155</v>
      </c>
      <c r="O28" s="1">
        <f t="shared" si="3"/>
        <v>993.70458995326726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</row>
    <row r="29" spans="1:34" x14ac:dyDescent="0.25">
      <c r="A29">
        <f t="shared" si="9"/>
        <v>0.02</v>
      </c>
      <c r="B29" s="1">
        <f t="shared" si="0"/>
        <v>72.484716467306228</v>
      </c>
      <c r="C29">
        <v>600</v>
      </c>
      <c r="D29" s="2">
        <v>0.31391194198067629</v>
      </c>
      <c r="E29" s="1">
        <f t="shared" si="4"/>
        <v>14.19384236859826</v>
      </c>
      <c r="F29" s="1">
        <f t="shared" si="5"/>
        <v>42.581527105794777</v>
      </c>
      <c r="G29" s="8">
        <f t="shared" si="8"/>
        <v>447.8042307692308</v>
      </c>
      <c r="H29">
        <v>315</v>
      </c>
      <c r="I29">
        <v>295</v>
      </c>
      <c r="J29" s="1">
        <v>304.87656038126869</v>
      </c>
      <c r="K29" s="2">
        <f t="shared" si="1"/>
        <v>10.123439618731311</v>
      </c>
      <c r="L29" s="8">
        <v>214.81625875969121</v>
      </c>
      <c r="M29" s="1">
        <f t="shared" si="7"/>
        <v>14.347929844573356</v>
      </c>
      <c r="N29" s="1">
        <f t="shared" si="2"/>
        <v>4179.0301653159013</v>
      </c>
      <c r="O29" s="1">
        <f t="shared" si="3"/>
        <v>993.31284592214888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</row>
    <row r="30" spans="1:34" x14ac:dyDescent="0.25">
      <c r="A30">
        <f t="shared" si="9"/>
        <v>2.5999999999999999E-2</v>
      </c>
      <c r="B30" s="1">
        <f t="shared" si="0"/>
        <v>94.256872131033276</v>
      </c>
      <c r="C30">
        <v>600</v>
      </c>
      <c r="D30" s="2">
        <v>0.31391194198067629</v>
      </c>
      <c r="E30" s="1">
        <f t="shared" si="4"/>
        <v>14.19384236859826</v>
      </c>
      <c r="F30" s="1">
        <f t="shared" si="5"/>
        <v>42.581527105794777</v>
      </c>
      <c r="G30" s="8">
        <f t="shared" si="8"/>
        <v>657.03999999999974</v>
      </c>
      <c r="H30">
        <v>315</v>
      </c>
      <c r="I30">
        <v>295</v>
      </c>
      <c r="J30" s="1">
        <v>306.61654434193684</v>
      </c>
      <c r="K30" s="2">
        <f t="shared" si="1"/>
        <v>8.3834556580631556</v>
      </c>
      <c r="L30" s="8">
        <v>231.02930026827147</v>
      </c>
      <c r="M30" s="1">
        <f t="shared" si="7"/>
        <v>15.430564124021689</v>
      </c>
      <c r="N30" s="1">
        <f t="shared" si="2"/>
        <v>4178.8550213083727</v>
      </c>
      <c r="O30" s="1">
        <f t="shared" si="3"/>
        <v>993.03104255231267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</row>
    <row r="31" spans="1:34" x14ac:dyDescent="0.25">
      <c r="A31">
        <f t="shared" si="9"/>
        <v>3.2000000000000001E-2</v>
      </c>
      <c r="B31" s="1">
        <f t="shared" si="0"/>
        <v>116.03285102395692</v>
      </c>
      <c r="C31">
        <v>600</v>
      </c>
      <c r="D31" s="2">
        <v>0.31391194198067629</v>
      </c>
      <c r="E31" s="1">
        <f t="shared" si="4"/>
        <v>14.19384236859826</v>
      </c>
      <c r="F31" s="1">
        <f t="shared" si="5"/>
        <v>42.581527105794777</v>
      </c>
      <c r="G31" s="8">
        <f t="shared" si="8"/>
        <v>900.84246153846095</v>
      </c>
      <c r="H31">
        <v>315</v>
      </c>
      <c r="I31">
        <v>295</v>
      </c>
      <c r="J31" s="1">
        <v>307.85781204875053</v>
      </c>
      <c r="K31" s="2">
        <f t="shared" si="1"/>
        <v>7.1421879512494684</v>
      </c>
      <c r="L31" s="8">
        <v>242.05734343953094</v>
      </c>
      <c r="M31" s="1">
        <f t="shared" si="7"/>
        <v>16.166817300962922</v>
      </c>
      <c r="N31" s="1">
        <f t="shared" si="2"/>
        <v>4178.7595974016031</v>
      </c>
      <c r="O31" s="1">
        <f t="shared" si="3"/>
        <v>992.8222825121743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</row>
    <row r="32" spans="1:34" x14ac:dyDescent="0.25">
      <c r="A32">
        <f t="shared" si="9"/>
        <v>3.7999999999999999E-2</v>
      </c>
      <c r="B32" s="1">
        <f t="shared" si="0"/>
        <v>137.81118651329962</v>
      </c>
      <c r="C32">
        <v>600</v>
      </c>
      <c r="D32" s="2">
        <v>0.31391194198067629</v>
      </c>
      <c r="E32" s="1">
        <f t="shared" si="4"/>
        <v>14.19384236859826</v>
      </c>
      <c r="F32" s="1">
        <f t="shared" si="5"/>
        <v>42.581527105794777</v>
      </c>
      <c r="G32" s="8">
        <f t="shared" si="8"/>
        <v>1179.2116153846146</v>
      </c>
      <c r="H32">
        <v>315</v>
      </c>
      <c r="I32">
        <v>295</v>
      </c>
      <c r="J32" s="1">
        <v>308.78351131057474</v>
      </c>
      <c r="K32" s="2">
        <f t="shared" si="1"/>
        <v>6.2164886894252618</v>
      </c>
      <c r="L32" s="8">
        <v>250.03526567463524</v>
      </c>
      <c r="M32" s="1">
        <f t="shared" si="7"/>
        <v>16.699354149408197</v>
      </c>
      <c r="N32" s="1">
        <f t="shared" si="2"/>
        <v>4178.7028255161376</v>
      </c>
      <c r="O32" s="1">
        <f t="shared" si="3"/>
        <v>992.66252226046936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</row>
    <row r="33" spans="1:34" x14ac:dyDescent="0.25">
      <c r="A33">
        <f t="shared" si="9"/>
        <v>4.3999999999999997E-2</v>
      </c>
      <c r="B33" s="1">
        <f t="shared" si="0"/>
        <v>159.59107133988687</v>
      </c>
      <c r="C33">
        <v>600</v>
      </c>
      <c r="D33" s="2">
        <v>0.31391194198067629</v>
      </c>
      <c r="E33" s="1">
        <f t="shared" si="4"/>
        <v>14.19384236859826</v>
      </c>
      <c r="F33" s="1">
        <f t="shared" si="5"/>
        <v>42.581527105794777</v>
      </c>
      <c r="G33" s="8">
        <f t="shared" si="8"/>
        <v>1492.1474615384604</v>
      </c>
      <c r="H33">
        <v>315</v>
      </c>
      <c r="I33">
        <v>295</v>
      </c>
      <c r="J33" s="1">
        <v>309.49886863465269</v>
      </c>
      <c r="K33" s="2">
        <f t="shared" si="1"/>
        <v>5.5011313653473053</v>
      </c>
      <c r="L33" s="8">
        <v>256.07150860502952</v>
      </c>
      <c r="M33" s="1">
        <f t="shared" si="7"/>
        <v>17.102229391816039</v>
      </c>
      <c r="N33" s="1">
        <f t="shared" si="2"/>
        <v>4178.6666813950314</v>
      </c>
      <c r="O33" s="1">
        <f t="shared" si="3"/>
        <v>992.53672946809024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</row>
    <row r="34" spans="1:34" x14ac:dyDescent="0.25">
      <c r="A34">
        <f t="shared" si="9"/>
        <v>0.05</v>
      </c>
      <c r="B34" s="1">
        <f t="shared" ref="B34:B65" si="10">A34/O34*3600*1000</f>
        <v>181.37202728305368</v>
      </c>
      <c r="C34">
        <v>600</v>
      </c>
      <c r="D34" s="2">
        <v>0.31391194198067629</v>
      </c>
      <c r="E34" s="1">
        <f t="shared" si="4"/>
        <v>14.19384236859826</v>
      </c>
      <c r="F34" s="1">
        <f t="shared" si="5"/>
        <v>42.581527105794777</v>
      </c>
      <c r="G34" s="8">
        <f t="shared" si="8"/>
        <v>1839.649999999999</v>
      </c>
      <c r="H34">
        <v>315</v>
      </c>
      <c r="I34">
        <v>295</v>
      </c>
      <c r="J34" s="1">
        <v>310.06762661071679</v>
      </c>
      <c r="K34" s="2">
        <f t="shared" si="1"/>
        <v>4.9323733892832138</v>
      </c>
      <c r="L34" s="8">
        <v>260.79675719656586</v>
      </c>
      <c r="M34" s="1">
        <f t="shared" si="7"/>
        <v>17.41757124124657</v>
      </c>
      <c r="N34" s="1">
        <f t="shared" si="2"/>
        <v>4178.6424205716867</v>
      </c>
      <c r="O34" s="1">
        <f t="shared" si="3"/>
        <v>992.43528727331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</row>
    <row r="35" spans="1:34" x14ac:dyDescent="0.25">
      <c r="A35">
        <f t="shared" si="9"/>
        <v>5.6000000000000001E-2</v>
      </c>
      <c r="B35" s="1">
        <f t="shared" si="10"/>
        <v>203.15375387105601</v>
      </c>
      <c r="C35">
        <v>600</v>
      </c>
      <c r="D35" s="2">
        <v>0.31391194198067629</v>
      </c>
      <c r="E35" s="1">
        <f t="shared" si="4"/>
        <v>14.19384236859826</v>
      </c>
      <c r="F35" s="1">
        <f t="shared" si="5"/>
        <v>42.581527105794777</v>
      </c>
      <c r="G35" s="8">
        <f t="shared" si="8"/>
        <v>2221.7192307692294</v>
      </c>
      <c r="H35">
        <v>315</v>
      </c>
      <c r="I35">
        <v>295</v>
      </c>
      <c r="J35" s="1">
        <v>310.53036743413884</v>
      </c>
      <c r="K35" s="2">
        <f t="shared" ref="K35:K66" si="11">H35-J35</f>
        <v>4.4696325658611613</v>
      </c>
      <c r="L35" s="8">
        <v>264.59571999725239</v>
      </c>
      <c r="M35" s="1">
        <f t="shared" si="7"/>
        <v>17.671073483810847</v>
      </c>
      <c r="N35" s="1">
        <f t="shared" ref="N35:N66" si="12">((W35 + X35*H35 +Y35*H35^2 +  Z35*H35^3)+(W35 + X35*J35 + Y35*J35^2 +  Z35*J35^3))/2</f>
        <v>4178.6254361430065</v>
      </c>
      <c r="O35" s="1">
        <f t="shared" ref="O35:O66" si="13">((S35 + T35*H35 + U35*H35^2 +  V35*H35^3)+(S35 + T35*J35 + U35*J35^2 +  V35*J35^3))/2</f>
        <v>992.35183282883258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</row>
    <row r="36" spans="1:34" x14ac:dyDescent="0.25">
      <c r="A36">
        <f t="shared" si="9"/>
        <v>6.2E-2</v>
      </c>
      <c r="B36" s="1">
        <f t="shared" si="10"/>
        <v>224.93605312095616</v>
      </c>
      <c r="C36">
        <v>600</v>
      </c>
      <c r="D36" s="2">
        <v>0.31391194198067629</v>
      </c>
      <c r="E36" s="1">
        <f t="shared" si="4"/>
        <v>14.19384236859826</v>
      </c>
      <c r="F36" s="1">
        <f t="shared" si="5"/>
        <v>42.581527105794777</v>
      </c>
      <c r="G36" s="8">
        <f t="shared" si="8"/>
        <v>2638.355153846152</v>
      </c>
      <c r="H36">
        <v>315</v>
      </c>
      <c r="I36">
        <v>295</v>
      </c>
      <c r="J36" s="1">
        <v>310.91405855555951</v>
      </c>
      <c r="K36" s="2">
        <f t="shared" si="11"/>
        <v>4.0859414444404933</v>
      </c>
      <c r="L36" s="8">
        <v>267.7161931391671</v>
      </c>
      <c r="M36" s="1">
        <f t="shared" si="7"/>
        <v>17.879283789348687</v>
      </c>
      <c r="N36" s="1">
        <f t="shared" si="12"/>
        <v>4178.6131326854938</v>
      </c>
      <c r="O36" s="1">
        <f t="shared" si="13"/>
        <v>992.28201483546695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</row>
    <row r="37" spans="1:34" x14ac:dyDescent="0.25">
      <c r="A37">
        <f t="shared" si="9"/>
        <v>6.8000000000000005E-2</v>
      </c>
      <c r="B37" s="1">
        <f t="shared" si="10"/>
        <v>246.71878939364188</v>
      </c>
      <c r="C37">
        <v>600</v>
      </c>
      <c r="D37" s="2">
        <v>0.31391194198067629</v>
      </c>
      <c r="E37" s="1">
        <f t="shared" si="4"/>
        <v>14.19384236859826</v>
      </c>
      <c r="F37" s="1">
        <f t="shared" si="5"/>
        <v>42.581527105794777</v>
      </c>
      <c r="G37" s="8">
        <f t="shared" si="8"/>
        <v>3089.5577692307675</v>
      </c>
      <c r="H37">
        <v>315</v>
      </c>
      <c r="I37">
        <v>295</v>
      </c>
      <c r="J37" s="1">
        <v>311.23728219235511</v>
      </c>
      <c r="K37" s="2">
        <f t="shared" si="11"/>
        <v>3.7627178076448899</v>
      </c>
      <c r="L37" s="8">
        <v>270.32491274408642</v>
      </c>
      <c r="M37" s="1">
        <f t="shared" si="7"/>
        <v>18.053335502569968</v>
      </c>
      <c r="N37" s="1">
        <f t="shared" si="12"/>
        <v>4178.6039652814707</v>
      </c>
      <c r="O37" s="1">
        <f t="shared" si="13"/>
        <v>992.22276747402316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</row>
    <row r="38" spans="1:34" x14ac:dyDescent="0.25">
      <c r="A38">
        <f t="shared" si="9"/>
        <v>7.3999999999999996E-2</v>
      </c>
      <c r="B38" s="1">
        <f t="shared" si="10"/>
        <v>268.50122438437302</v>
      </c>
      <c r="C38">
        <v>600</v>
      </c>
      <c r="D38" s="2">
        <v>0.31391194198067629</v>
      </c>
      <c r="E38" s="1">
        <f t="shared" si="4"/>
        <v>14.19384236859826</v>
      </c>
      <c r="F38" s="1">
        <f t="shared" si="5"/>
        <v>42.581527105794777</v>
      </c>
      <c r="G38" s="8">
        <f t="shared" si="8"/>
        <v>3575.3270769230739</v>
      </c>
      <c r="H38">
        <v>315</v>
      </c>
      <c r="I38">
        <v>295</v>
      </c>
      <c r="J38" s="1">
        <v>311.50040749105045</v>
      </c>
      <c r="K38" s="2">
        <f t="shared" si="11"/>
        <v>3.4995925089495472</v>
      </c>
      <c r="L38" s="8">
        <v>272.43550048952488</v>
      </c>
      <c r="M38" s="1">
        <f t="shared" si="7"/>
        <v>18.19414357044052</v>
      </c>
      <c r="N38" s="1">
        <f t="shared" si="12"/>
        <v>4178.59727998375</v>
      </c>
      <c r="O38" s="1">
        <f t="shared" si="13"/>
        <v>992.17424654509205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</row>
    <row r="39" spans="1:34" x14ac:dyDescent="0.25">
      <c r="A39">
        <f t="shared" si="9"/>
        <v>8.0000000000000002E-3</v>
      </c>
      <c r="B39" s="1">
        <f t="shared" si="10"/>
        <v>28.964182524980092</v>
      </c>
      <c r="C39">
        <v>800</v>
      </c>
      <c r="D39" s="2">
        <v>0.50523268520202025</v>
      </c>
      <c r="E39" s="1">
        <f t="shared" si="4"/>
        <v>22.844601094094546</v>
      </c>
      <c r="F39" s="1">
        <f t="shared" si="5"/>
        <v>68.533803282283642</v>
      </c>
      <c r="G39" s="8">
        <f t="shared" si="8"/>
        <v>133.03276923076993</v>
      </c>
      <c r="H39">
        <v>315</v>
      </c>
      <c r="I39">
        <v>295</v>
      </c>
      <c r="J39" s="1">
        <v>297.70330200214113</v>
      </c>
      <c r="K39" s="2">
        <f t="shared" si="11"/>
        <v>17.296697997858871</v>
      </c>
      <c r="L39" s="8">
        <v>203.9902010043038</v>
      </c>
      <c r="M39" s="1">
        <f t="shared" si="7"/>
        <v>8.6429113803831079</v>
      </c>
      <c r="N39" s="1">
        <f t="shared" si="12"/>
        <v>4180.3956108756893</v>
      </c>
      <c r="O39" s="1">
        <f t="shared" si="13"/>
        <v>994.33153258033462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</row>
    <row r="40" spans="1:34" x14ac:dyDescent="0.25">
      <c r="A40">
        <f t="shared" si="9"/>
        <v>1.4E-2</v>
      </c>
      <c r="B40" s="1">
        <f t="shared" si="10"/>
        <v>50.712262965209426</v>
      </c>
      <c r="C40">
        <v>800</v>
      </c>
      <c r="D40" s="2">
        <v>0.50523268520202025</v>
      </c>
      <c r="E40" s="1">
        <f t="shared" si="4"/>
        <v>22.844601094094546</v>
      </c>
      <c r="F40" s="1">
        <f t="shared" si="5"/>
        <v>68.533803282283642</v>
      </c>
      <c r="G40" s="8">
        <f t="shared" si="8"/>
        <v>273.1351538461542</v>
      </c>
      <c r="H40">
        <v>315</v>
      </c>
      <c r="I40">
        <v>295</v>
      </c>
      <c r="J40" s="1">
        <v>301.35686435634318</v>
      </c>
      <c r="K40" s="2">
        <f t="shared" si="11"/>
        <v>13.643135643656819</v>
      </c>
      <c r="L40" s="8">
        <v>280.9257237739327</v>
      </c>
      <c r="M40" s="1">
        <v>1</v>
      </c>
      <c r="N40" s="1">
        <f t="shared" si="12"/>
        <v>4179.5568506003174</v>
      </c>
      <c r="O40" s="1">
        <f t="shared" si="13"/>
        <v>993.84245649965078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</row>
    <row r="41" spans="1:34" x14ac:dyDescent="0.25">
      <c r="A41">
        <f t="shared" si="9"/>
        <v>0.02</v>
      </c>
      <c r="B41" s="1">
        <f t="shared" si="10"/>
        <v>72.474199976449498</v>
      </c>
      <c r="C41">
        <v>800</v>
      </c>
      <c r="D41" s="2">
        <v>0.50523268520202025</v>
      </c>
      <c r="E41" s="1">
        <f t="shared" si="4"/>
        <v>22.844601094094546</v>
      </c>
      <c r="F41" s="1">
        <f t="shared" si="5"/>
        <v>68.533803282283642</v>
      </c>
      <c r="G41" s="8">
        <f t="shared" si="8"/>
        <v>447.8042307692308</v>
      </c>
      <c r="H41">
        <v>315</v>
      </c>
      <c r="I41">
        <v>295</v>
      </c>
      <c r="J41" s="1">
        <v>303.95405560801646</v>
      </c>
      <c r="K41" s="2">
        <f t="shared" si="11"/>
        <v>11.045944391983539</v>
      </c>
      <c r="L41" s="8">
        <v>324.4414333222586</v>
      </c>
      <c r="M41" s="1">
        <f t="shared" ref="M41:M72" si="14">((H41-I41)-(J41-I41))/(LN((H41-I41)/(J41-I41)))</f>
        <v>13.745135759124027</v>
      </c>
      <c r="N41" s="1">
        <f t="shared" si="12"/>
        <v>4179.1445860087624</v>
      </c>
      <c r="O41" s="1">
        <f t="shared" si="13"/>
        <v>993.45698225570504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</row>
    <row r="42" spans="1:34" x14ac:dyDescent="0.25">
      <c r="A42">
        <f t="shared" si="9"/>
        <v>2.5999999999999999E-2</v>
      </c>
      <c r="B42" s="1">
        <f t="shared" si="10"/>
        <v>94.243719578512923</v>
      </c>
      <c r="C42">
        <v>800</v>
      </c>
      <c r="D42" s="2">
        <v>0.50523268520202025</v>
      </c>
      <c r="E42" s="1">
        <f t="shared" si="4"/>
        <v>22.844601094094546</v>
      </c>
      <c r="F42" s="1">
        <f t="shared" si="5"/>
        <v>68.533803282283642</v>
      </c>
      <c r="G42" s="8">
        <f t="shared" si="8"/>
        <v>657.03999999999974</v>
      </c>
      <c r="H42">
        <v>315</v>
      </c>
      <c r="I42">
        <v>295</v>
      </c>
      <c r="J42" s="1">
        <v>305.77074327498178</v>
      </c>
      <c r="K42" s="2">
        <f t="shared" si="11"/>
        <v>9.2292567250182174</v>
      </c>
      <c r="L42" s="8">
        <v>352.03172421707882</v>
      </c>
      <c r="M42" s="1">
        <f t="shared" si="14"/>
        <v>14.912384953603768</v>
      </c>
      <c r="N42" s="1">
        <f t="shared" si="12"/>
        <v>4178.9338008701989</v>
      </c>
      <c r="O42" s="1">
        <f t="shared" si="13"/>
        <v>993.16962890055868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</row>
    <row r="43" spans="1:34" x14ac:dyDescent="0.25">
      <c r="A43">
        <f t="shared" si="9"/>
        <v>3.2000000000000001E-2</v>
      </c>
      <c r="B43" s="1">
        <f t="shared" si="10"/>
        <v>116.01768455225013</v>
      </c>
      <c r="C43">
        <v>800</v>
      </c>
      <c r="D43" s="2">
        <v>0.50523268520202025</v>
      </c>
      <c r="E43" s="1">
        <f t="shared" si="4"/>
        <v>22.844601094094546</v>
      </c>
      <c r="F43" s="1">
        <f t="shared" si="5"/>
        <v>68.533803282283642</v>
      </c>
      <c r="G43" s="8">
        <f t="shared" si="8"/>
        <v>900.84246153846095</v>
      </c>
      <c r="H43">
        <v>315</v>
      </c>
      <c r="I43">
        <v>295</v>
      </c>
      <c r="J43" s="1">
        <v>307.09055458781432</v>
      </c>
      <c r="K43" s="2">
        <f t="shared" si="11"/>
        <v>7.9094454121856757</v>
      </c>
      <c r="L43" s="8">
        <v>371.01081923389029</v>
      </c>
      <c r="M43" s="1">
        <f t="shared" si="14"/>
        <v>15.714929076742015</v>
      </c>
      <c r="N43" s="1">
        <f t="shared" si="12"/>
        <v>4178.8158453688711</v>
      </c>
      <c r="O43" s="1">
        <f t="shared" si="13"/>
        <v>992.95206971759649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</row>
    <row r="44" spans="1:34" x14ac:dyDescent="0.25">
      <c r="A44">
        <f t="shared" si="9"/>
        <v>3.7999999999999999E-2</v>
      </c>
      <c r="B44" s="1">
        <f t="shared" si="10"/>
        <v>137.79444686629827</v>
      </c>
      <c r="C44">
        <v>800</v>
      </c>
      <c r="D44" s="2">
        <v>0.50523268520202025</v>
      </c>
      <c r="E44" s="1">
        <f t="shared" si="4"/>
        <v>22.844601094094546</v>
      </c>
      <c r="F44" s="1">
        <f t="shared" si="5"/>
        <v>68.533803282283642</v>
      </c>
      <c r="G44" s="8">
        <f t="shared" si="8"/>
        <v>1179.2116153846146</v>
      </c>
      <c r="H44">
        <v>315</v>
      </c>
      <c r="I44">
        <v>295</v>
      </c>
      <c r="J44" s="1">
        <v>308.08662465335158</v>
      </c>
      <c r="K44" s="2">
        <f t="shared" si="11"/>
        <v>6.9133753466484222</v>
      </c>
      <c r="L44" s="8">
        <v>384.84512794635742</v>
      </c>
      <c r="M44" s="1">
        <f t="shared" si="14"/>
        <v>16.2996876778783</v>
      </c>
      <c r="N44" s="1">
        <f t="shared" si="12"/>
        <v>4178.7444687161487</v>
      </c>
      <c r="O44" s="1">
        <f t="shared" si="13"/>
        <v>992.7831136238517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</row>
    <row r="45" spans="1:34" x14ac:dyDescent="0.25">
      <c r="A45">
        <f t="shared" si="9"/>
        <v>4.3999999999999997E-2</v>
      </c>
      <c r="B45" s="1">
        <f t="shared" si="10"/>
        <v>159.57307463908614</v>
      </c>
      <c r="C45">
        <v>800</v>
      </c>
      <c r="D45" s="2">
        <v>0.50523268520202025</v>
      </c>
      <c r="E45" s="1">
        <f t="shared" si="4"/>
        <v>22.844601094094546</v>
      </c>
      <c r="F45" s="1">
        <f t="shared" si="5"/>
        <v>68.533803282283642</v>
      </c>
      <c r="G45" s="8">
        <f t="shared" si="8"/>
        <v>1492.1474615384604</v>
      </c>
      <c r="H45">
        <v>315</v>
      </c>
      <c r="I45">
        <v>295</v>
      </c>
      <c r="J45" s="1">
        <v>308.86286358504606</v>
      </c>
      <c r="K45" s="2">
        <f t="shared" si="11"/>
        <v>6.1371364149539431</v>
      </c>
      <c r="L45" s="8">
        <v>395.36981021600604</v>
      </c>
      <c r="M45" s="1">
        <f t="shared" si="14"/>
        <v>16.744402203017671</v>
      </c>
      <c r="N45" s="1">
        <f t="shared" si="12"/>
        <v>4178.6984943624939</v>
      </c>
      <c r="O45" s="1">
        <f t="shared" si="13"/>
        <v>992.64866806797227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</row>
    <row r="46" spans="1:34" x14ac:dyDescent="0.25">
      <c r="A46">
        <f t="shared" si="9"/>
        <v>0.05</v>
      </c>
      <c r="B46" s="1">
        <f t="shared" si="10"/>
        <v>181.35300553032701</v>
      </c>
      <c r="C46">
        <v>800</v>
      </c>
      <c r="D46" s="2">
        <v>0.50523268520202025</v>
      </c>
      <c r="E46" s="1">
        <f t="shared" si="4"/>
        <v>22.844601094094546</v>
      </c>
      <c r="F46" s="1">
        <f t="shared" si="5"/>
        <v>68.533803282283642</v>
      </c>
      <c r="G46" s="8">
        <f t="shared" si="8"/>
        <v>1839.649999999999</v>
      </c>
      <c r="H46">
        <v>315</v>
      </c>
      <c r="I46">
        <v>295</v>
      </c>
      <c r="J46" s="1">
        <v>309.48390236266744</v>
      </c>
      <c r="K46" s="2">
        <f t="shared" si="11"/>
        <v>5.5160976373325639</v>
      </c>
      <c r="L46" s="8">
        <v>403.64286205089923</v>
      </c>
      <c r="M46" s="1">
        <f t="shared" si="14"/>
        <v>17.093873488182975</v>
      </c>
      <c r="N46" s="1">
        <f t="shared" si="12"/>
        <v>4178.6673720793515</v>
      </c>
      <c r="O46" s="1">
        <f t="shared" si="13"/>
        <v>992.5393818185122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</row>
    <row r="47" spans="1:34" x14ac:dyDescent="0.25">
      <c r="A47">
        <f t="shared" si="9"/>
        <v>5.6000000000000001E-2</v>
      </c>
      <c r="B47" s="1">
        <f t="shared" si="10"/>
        <v>203.13388142547396</v>
      </c>
      <c r="C47">
        <v>800</v>
      </c>
      <c r="D47" s="2">
        <v>0.50523268520202025</v>
      </c>
      <c r="E47" s="1">
        <f t="shared" si="4"/>
        <v>22.844601094094546</v>
      </c>
      <c r="F47" s="1">
        <f t="shared" si="5"/>
        <v>68.533803282283642</v>
      </c>
      <c r="G47" s="8">
        <f t="shared" ref="G47:G78" si="15">G35</f>
        <v>2221.7192307692294</v>
      </c>
      <c r="H47">
        <v>315</v>
      </c>
      <c r="I47">
        <v>295</v>
      </c>
      <c r="J47" s="1">
        <v>309.99163271576253</v>
      </c>
      <c r="K47" s="2">
        <f t="shared" si="11"/>
        <v>5.0083672842374654</v>
      </c>
      <c r="L47" s="8">
        <v>410.31582451405427</v>
      </c>
      <c r="M47" s="1">
        <f t="shared" si="14"/>
        <v>17.375681608689238</v>
      </c>
      <c r="N47" s="1">
        <f t="shared" si="12"/>
        <v>4178.6454419358852</v>
      </c>
      <c r="O47" s="1">
        <f t="shared" si="13"/>
        <v>992.4489139147538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</row>
    <row r="48" spans="1:34" x14ac:dyDescent="0.25">
      <c r="A48">
        <f t="shared" si="9"/>
        <v>6.2E-2</v>
      </c>
      <c r="B48" s="1">
        <f t="shared" si="10"/>
        <v>224.91546392800373</v>
      </c>
      <c r="C48">
        <v>800</v>
      </c>
      <c r="D48" s="2">
        <v>0.50523268520202025</v>
      </c>
      <c r="E48" s="1">
        <f t="shared" si="4"/>
        <v>22.844601094094546</v>
      </c>
      <c r="F48" s="1">
        <f t="shared" si="5"/>
        <v>68.533803282283642</v>
      </c>
      <c r="G48" s="8">
        <f t="shared" si="15"/>
        <v>2638.355153846152</v>
      </c>
      <c r="H48">
        <v>315</v>
      </c>
      <c r="I48">
        <v>295</v>
      </c>
      <c r="J48" s="1">
        <v>310.41425715131783</v>
      </c>
      <c r="K48" s="2">
        <f t="shared" si="11"/>
        <v>4.5857428486821732</v>
      </c>
      <c r="L48" s="8">
        <v>415.81141754804986</v>
      </c>
      <c r="M48" s="1">
        <f t="shared" si="14"/>
        <v>17.607715228232365</v>
      </c>
      <c r="N48" s="1">
        <f t="shared" si="12"/>
        <v>4178.6294731894432</v>
      </c>
      <c r="O48" s="1">
        <f t="shared" si="13"/>
        <v>992.37285023428683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</row>
    <row r="49" spans="1:34" x14ac:dyDescent="0.25">
      <c r="A49">
        <f t="shared" si="9"/>
        <v>6.8000000000000005E-2</v>
      </c>
      <c r="B49" s="1">
        <f t="shared" si="10"/>
        <v>246.69758838701424</v>
      </c>
      <c r="C49">
        <v>800</v>
      </c>
      <c r="D49" s="2">
        <v>0.50523268520202025</v>
      </c>
      <c r="E49" s="1">
        <f t="shared" si="4"/>
        <v>22.844601094094546</v>
      </c>
      <c r="F49" s="1">
        <f t="shared" si="5"/>
        <v>68.533803282283642</v>
      </c>
      <c r="G49" s="8">
        <f t="shared" si="15"/>
        <v>3089.5577692307675</v>
      </c>
      <c r="H49">
        <v>315</v>
      </c>
      <c r="I49">
        <v>295</v>
      </c>
      <c r="J49" s="1">
        <v>310.77140272097114</v>
      </c>
      <c r="K49" s="2">
        <f t="shared" si="11"/>
        <v>4.2285972790288611</v>
      </c>
      <c r="L49" s="8">
        <v>420.41570944754307</v>
      </c>
      <c r="M49" s="1">
        <f t="shared" si="14"/>
        <v>17.802077023452817</v>
      </c>
      <c r="N49" s="1">
        <f t="shared" si="12"/>
        <v>4178.6175236553927</v>
      </c>
      <c r="O49" s="1">
        <f t="shared" si="13"/>
        <v>992.30803835813231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</row>
    <row r="50" spans="1:34" x14ac:dyDescent="0.25">
      <c r="A50">
        <f t="shared" si="9"/>
        <v>7.3999999999999996E-2</v>
      </c>
      <c r="B50" s="1">
        <f t="shared" si="10"/>
        <v>268.4794315432585</v>
      </c>
      <c r="C50">
        <v>800</v>
      </c>
      <c r="D50" s="2">
        <v>0.50523268520202025</v>
      </c>
      <c r="E50" s="1">
        <f t="shared" si="4"/>
        <v>22.844601094094546</v>
      </c>
      <c r="F50" s="1">
        <f t="shared" si="5"/>
        <v>68.533803282283642</v>
      </c>
      <c r="G50" s="8">
        <f t="shared" si="15"/>
        <v>3575.3270769230739</v>
      </c>
      <c r="H50">
        <v>315</v>
      </c>
      <c r="I50">
        <v>295</v>
      </c>
      <c r="J50" s="1">
        <v>311.06289019600928</v>
      </c>
      <c r="K50" s="2">
        <f t="shared" si="11"/>
        <v>3.9371098039907224</v>
      </c>
      <c r="L50" s="8">
        <v>424.14746110171347</v>
      </c>
      <c r="M50" s="1">
        <f t="shared" si="14"/>
        <v>17.959578003714626</v>
      </c>
      <c r="N50" s="1">
        <f t="shared" si="12"/>
        <v>4178.6087783169387</v>
      </c>
      <c r="O50" s="1">
        <f t="shared" si="13"/>
        <v>992.25478267997812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</row>
    <row r="51" spans="1:34" x14ac:dyDescent="0.25">
      <c r="A51">
        <f t="shared" si="9"/>
        <v>8.0000000000000002E-3</v>
      </c>
      <c r="B51" s="1">
        <f t="shared" si="10"/>
        <v>28.962246567701978</v>
      </c>
      <c r="C51">
        <v>1000</v>
      </c>
      <c r="D51" s="2">
        <v>0.7201433230478701</v>
      </c>
      <c r="E51" s="1">
        <f t="shared" si="4"/>
        <v>32.562000494932491</v>
      </c>
      <c r="F51" s="1">
        <f t="shared" si="5"/>
        <v>97.686001484797472</v>
      </c>
      <c r="G51" s="8">
        <f t="shared" si="15"/>
        <v>133.03276923076993</v>
      </c>
      <c r="H51">
        <v>315</v>
      </c>
      <c r="I51">
        <v>295</v>
      </c>
      <c r="J51" s="1">
        <v>297.16592177236294</v>
      </c>
      <c r="K51" s="2">
        <f>H51-J51</f>
        <v>17.834078227637065</v>
      </c>
      <c r="L51" s="8">
        <v>260.51536869130723</v>
      </c>
      <c r="M51" s="1">
        <f>((H51-I51)-(J51-I51))/(LN((H51-I51)/(J51-I51)))</f>
        <v>8.0229378779046669</v>
      </c>
      <c r="N51" s="1">
        <f>((W51 + X51*H51 +Y51*H51^2 +  Z51*H51^3)+(W51 + X51*J51 + Y51*J51^2 +  Z51*J51^3))/2</f>
        <v>4180.5476420102841</v>
      </c>
      <c r="O51" s="1">
        <f>((S51 + T51*H51 + U51*H51^2 +  V51*H51^3)+(S51 + T51*J51 + U51*J51^2 +  V51*J51^3))/2</f>
        <v>994.39799784444517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</row>
    <row r="52" spans="1:34" x14ac:dyDescent="0.25">
      <c r="A52">
        <f t="shared" si="9"/>
        <v>1.4E-2</v>
      </c>
      <c r="B52" s="1">
        <f t="shared" si="10"/>
        <v>50.706808561240038</v>
      </c>
      <c r="C52">
        <v>1000</v>
      </c>
      <c r="D52" s="2">
        <v>0.7201433230478701</v>
      </c>
      <c r="E52" s="1">
        <f t="shared" si="4"/>
        <v>32.562000494932491</v>
      </c>
      <c r="F52" s="1">
        <f t="shared" si="5"/>
        <v>97.686001484797472</v>
      </c>
      <c r="G52" s="8">
        <f t="shared" si="15"/>
        <v>273.1351538461542</v>
      </c>
      <c r="H52">
        <v>315</v>
      </c>
      <c r="I52">
        <v>295</v>
      </c>
      <c r="J52" s="1">
        <v>300.59730074369747</v>
      </c>
      <c r="K52" s="2">
        <f>H52-J52</f>
        <v>14.402699256302526</v>
      </c>
      <c r="L52" s="8">
        <v>367.32548605780187</v>
      </c>
      <c r="M52" s="1">
        <f>((H52-I52)-(J52-I52))/(LN((H52-I52)/(J52-I52)))</f>
        <v>11.310003623924272</v>
      </c>
      <c r="N52" s="1">
        <f>((W52 + X52*H52 +Y52*H52^2 +  Z52*H52^3)+(W52 + X52*J52 + Y52*J52^2 +  Z52*J52^3))/2</f>
        <v>4179.7047990537612</v>
      </c>
      <c r="O52" s="1">
        <f>((S52 + T52*H52 + U52*H52^2 +  V52*H52^3)+(S52 + T52*J52 + U52*J52^2 +  V52*J52^3))/2</f>
        <v>993.94936163514421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</row>
    <row r="53" spans="1:34" x14ac:dyDescent="0.25">
      <c r="A53">
        <f t="shared" si="9"/>
        <v>0.02</v>
      </c>
      <c r="B53" s="1">
        <f t="shared" si="10"/>
        <v>72.46568159471525</v>
      </c>
      <c r="C53">
        <v>1000</v>
      </c>
      <c r="D53" s="2">
        <v>0.7201433230478701</v>
      </c>
      <c r="E53" s="1">
        <f t="shared" si="4"/>
        <v>32.562000494932491</v>
      </c>
      <c r="F53" s="1">
        <f t="shared" si="5"/>
        <v>97.686001484797472</v>
      </c>
      <c r="G53" s="8">
        <f t="shared" si="15"/>
        <v>447.8042307692308</v>
      </c>
      <c r="H53">
        <v>315</v>
      </c>
      <c r="I53">
        <v>295</v>
      </c>
      <c r="J53" s="1">
        <v>303.18846225335312</v>
      </c>
      <c r="K53" s="2">
        <f>H53-J53</f>
        <v>11.811537746646877</v>
      </c>
      <c r="L53" s="8">
        <v>429.70211149774218</v>
      </c>
      <c r="M53" s="1">
        <f>((H53-I53)-(J53-I53))/(LN((H53-I53)/(J53-I53)))</f>
        <v>13.226714861126606</v>
      </c>
      <c r="N53" s="1">
        <f>((W53 + X53*H53 +Y53*H53^2 +  Z53*H53^3)+(W53 + X53*J53 + Y53*J53^2 +  Z53*J53^3))/2</f>
        <v>4179.2518006365062</v>
      </c>
      <c r="O53" s="1">
        <f>((S53 + T53*H53 + U53*H53^2 +  V53*H53^3)+(S53 + T53*J53 + U53*J53^2 +  V53*J53^3))/2</f>
        <v>993.57376368417113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</row>
    <row r="54" spans="1:34" x14ac:dyDescent="0.25">
      <c r="A54">
        <f t="shared" si="9"/>
        <v>2.5999999999999999E-2</v>
      </c>
      <c r="B54" s="1">
        <f t="shared" si="10"/>
        <v>94.232792022348463</v>
      </c>
      <c r="C54">
        <v>1000</v>
      </c>
      <c r="D54" s="2">
        <v>0.7201433230478701</v>
      </c>
      <c r="E54" s="1">
        <f t="shared" si="4"/>
        <v>32.562000494932491</v>
      </c>
      <c r="F54" s="1">
        <f t="shared" si="5"/>
        <v>97.686001484797472</v>
      </c>
      <c r="G54" s="8">
        <f t="shared" si="15"/>
        <v>657.03999999999974</v>
      </c>
      <c r="H54">
        <v>315</v>
      </c>
      <c r="I54">
        <v>295</v>
      </c>
      <c r="J54" s="1">
        <v>305.05336126098666</v>
      </c>
      <c r="K54" s="2">
        <f>H54-J54</f>
        <v>9.9466387390133377</v>
      </c>
      <c r="L54" s="8">
        <v>469.91318629316515</v>
      </c>
      <c r="M54" s="1">
        <f>((H54-I54)-(J54-I54))/(LN((H54-I54)/(J54-I54)))</f>
        <v>14.460996986061369</v>
      </c>
      <c r="N54" s="1">
        <f>((W54 + X54*H54 +Y54*H54^2 +  Z54*H54^3)+(W54 + X54*J54 + Y54*J54^2 +  Z54*J54^3))/2</f>
        <v>4179.0100049294642</v>
      </c>
      <c r="O54" s="1">
        <f>((S54 + T54*H54 + U54*H54^2 +  V54*H54^3)+(S54 + T54*J54 + U54*J54^2 +  V54*J54^3))/2</f>
        <v>993.28480024025612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</row>
    <row r="55" spans="1:34" x14ac:dyDescent="0.25">
      <c r="A55">
        <f t="shared" si="9"/>
        <v>3.2000000000000001E-2</v>
      </c>
      <c r="B55" s="1">
        <f t="shared" si="10"/>
        <v>116.00487326689037</v>
      </c>
      <c r="C55">
        <v>1000</v>
      </c>
      <c r="D55" s="2">
        <v>0.7201433230478701</v>
      </c>
      <c r="E55" s="1">
        <f t="shared" si="4"/>
        <v>32.562000494932491</v>
      </c>
      <c r="F55" s="1">
        <f t="shared" si="5"/>
        <v>97.686001484797472</v>
      </c>
      <c r="G55" s="8">
        <f t="shared" si="15"/>
        <v>900.84246153846095</v>
      </c>
      <c r="H55">
        <v>315</v>
      </c>
      <c r="I55">
        <v>295</v>
      </c>
      <c r="J55" s="1">
        <v>306.43083221365072</v>
      </c>
      <c r="K55" s="2">
        <f>H55-J55</f>
        <v>8.5691677863492828</v>
      </c>
      <c r="L55" s="8">
        <v>497.85674834184493</v>
      </c>
      <c r="M55" s="1">
        <f>((H55-I55)-(J55-I55))/(LN((H55-I55)/(J55-I55)))</f>
        <v>15.318005423210662</v>
      </c>
      <c r="N55" s="1">
        <f>((W55 + X55*H55 +Y55*H55^2 +  Z55*H55^3)+(W55 + X55*J55 + Y55*J55^2 +  Z55*J55^3))/2</f>
        <v>4178.8713275779282</v>
      </c>
      <c r="O55" s="1">
        <f>((S55 + T55*H55 + U55*H55^2 +  V55*H55^3)+(S55 + T55*J55 + U55*J55^2 +  V55*J55^3))/2</f>
        <v>993.06172883755835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</row>
    <row r="56" spans="1:34" x14ac:dyDescent="0.25">
      <c r="A56">
        <f t="shared" si="9"/>
        <v>3.7999999999999999E-2</v>
      </c>
      <c r="B56" s="1">
        <f t="shared" si="10"/>
        <v>137.78014091588096</v>
      </c>
      <c r="C56">
        <v>1000</v>
      </c>
      <c r="D56" s="2">
        <v>0.7201433230478701</v>
      </c>
      <c r="E56" s="1">
        <f t="shared" si="4"/>
        <v>32.562000494932491</v>
      </c>
      <c r="F56" s="1">
        <f t="shared" si="5"/>
        <v>97.686001484797472</v>
      </c>
      <c r="G56" s="8">
        <f t="shared" si="15"/>
        <v>1179.2116153846146</v>
      </c>
      <c r="H56">
        <v>315</v>
      </c>
      <c r="I56">
        <v>295</v>
      </c>
      <c r="J56" s="1">
        <v>307.48175399400481</v>
      </c>
      <c r="K56" s="2">
        <f>H56-J56</f>
        <v>7.518246005995195</v>
      </c>
      <c r="L56" s="8">
        <v>518.36634763571044</v>
      </c>
      <c r="M56" s="1">
        <f>((H56-I56)-(J56-I56))/(LN((H56-I56)/(J56-I56)))</f>
        <v>15.946583426385073</v>
      </c>
      <c r="N56" s="1">
        <f>((W56 + X56*H56 +Y56*H56^2 +  Z56*H56^3)+(W56 + X56*J56 + Y56*J56^2 +  Z56*J56^3))/2</f>
        <v>4178.7860858549247</v>
      </c>
      <c r="O56" s="1">
        <f>((S56 + T56*H56 + U56*H56^2 +  V56*H56^3)+(S56 + T56*J56 + U56*J56^2 +  V56*J56^3))/2</f>
        <v>992.88619601224411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</row>
    <row r="57" spans="1:34" x14ac:dyDescent="0.25">
      <c r="A57">
        <f t="shared" si="9"/>
        <v>4.3999999999999997E-2</v>
      </c>
      <c r="B57" s="1">
        <f t="shared" si="10"/>
        <v>159.55756088169562</v>
      </c>
      <c r="C57">
        <v>1000</v>
      </c>
      <c r="D57" s="2">
        <v>0.7201433230478701</v>
      </c>
      <c r="E57" s="1">
        <f t="shared" si="4"/>
        <v>32.562000494932491</v>
      </c>
      <c r="F57" s="1">
        <f t="shared" si="5"/>
        <v>97.686001484797472</v>
      </c>
      <c r="G57" s="8">
        <f t="shared" si="15"/>
        <v>1492.1474615384604</v>
      </c>
      <c r="H57">
        <v>315</v>
      </c>
      <c r="I57">
        <v>295</v>
      </c>
      <c r="J57" s="1">
        <v>308.30703673916986</v>
      </c>
      <c r="K57" s="2">
        <f>H57-J57</f>
        <v>6.6929632608301404</v>
      </c>
      <c r="L57" s="8">
        <v>534.04752229720168</v>
      </c>
      <c r="M57" s="1">
        <f>((H57-I57)-(J57-I57))/(LN((H57-I57)/(J57-I57)))</f>
        <v>16.426896617714196</v>
      </c>
      <c r="N57" s="1">
        <f>((W57 + X57*H57 +Y57*H57^2 +  Z57*H57^3)+(W57 + X57*J57 + Y57*J57^2 +  Z57*J57^3))/2</f>
        <v>4178.7305856588328</v>
      </c>
      <c r="O57" s="1">
        <f>((S57 + T57*H57 + U57*H57^2 +  V57*H57^3)+(S57 + T57*J57 + U57*J57^2 +  V57*J57^3))/2</f>
        <v>992.74518314707825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</row>
    <row r="58" spans="1:34" x14ac:dyDescent="0.25">
      <c r="A58">
        <f t="shared" si="9"/>
        <v>0.05</v>
      </c>
      <c r="B58" s="1">
        <f t="shared" si="10"/>
        <v>181.33649852655878</v>
      </c>
      <c r="C58">
        <v>1000</v>
      </c>
      <c r="D58" s="2">
        <v>0.7201433230478701</v>
      </c>
      <c r="E58" s="1">
        <f t="shared" si="4"/>
        <v>32.562000494932491</v>
      </c>
      <c r="F58" s="1">
        <f t="shared" si="5"/>
        <v>97.686001484797472</v>
      </c>
      <c r="G58" s="8">
        <f t="shared" si="15"/>
        <v>1839.649999999999</v>
      </c>
      <c r="H58">
        <v>315</v>
      </c>
      <c r="I58">
        <v>295</v>
      </c>
      <c r="J58" s="1">
        <v>308.97109073011279</v>
      </c>
      <c r="K58" s="2">
        <f>H58-J58</f>
        <v>6.0289092698872082</v>
      </c>
      <c r="L58" s="8">
        <v>546.42080563631532</v>
      </c>
      <c r="M58" s="1">
        <f>((H58-I58)-(J58-I58))/(LN((H58-I58)/(J58-I58)))</f>
        <v>16.805695515536364</v>
      </c>
      <c r="N58" s="1">
        <f>((W58 + X58*H58 +Y58*H58^2 +  Z58*H58^3)+(W58 + X58*J58 + Y58*J58^2 +  Z58*J58^3))/2</f>
        <v>4178.6927188273366</v>
      </c>
      <c r="O58" s="1">
        <f>((S58 + T58*H58 + U58*H58^2 +  V58*H58^3)+(S58 + T58*J58 + U58*J58^2 +  V58*J58^3))/2</f>
        <v>992.62973236266043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</row>
    <row r="59" spans="1:34" x14ac:dyDescent="0.25">
      <c r="A59">
        <f t="shared" si="9"/>
        <v>5.6000000000000001E-2</v>
      </c>
      <c r="B59" s="1">
        <f t="shared" si="10"/>
        <v>203.11654468509025</v>
      </c>
      <c r="C59">
        <v>1000</v>
      </c>
      <c r="D59" s="2">
        <v>0.7201433230478701</v>
      </c>
      <c r="E59" s="1">
        <f t="shared" si="4"/>
        <v>32.562000494932491</v>
      </c>
      <c r="F59" s="1">
        <f t="shared" si="5"/>
        <v>97.686001484797472</v>
      </c>
      <c r="G59" s="8">
        <f t="shared" si="15"/>
        <v>2221.7192307692294</v>
      </c>
      <c r="H59">
        <v>315</v>
      </c>
      <c r="I59">
        <v>295</v>
      </c>
      <c r="J59" s="1">
        <v>309.51639071029416</v>
      </c>
      <c r="K59" s="2">
        <f>H59-J59</f>
        <v>5.4836092897058393</v>
      </c>
      <c r="L59" s="8">
        <v>556.43087798100396</v>
      </c>
      <c r="M59" s="1">
        <f>((H59-I59)-(J59-I59))/(LN((H59-I59)/(J59-I59)))</f>
        <v>17.112008388198412</v>
      </c>
      <c r="N59" s="1">
        <f>((W59 + X59*H59 +Y59*H59^2 +  Z59*H59^3)+(W59 + X59*J59 + Y59*J59^2 +  Z59*J59^3))/2</f>
        <v>4178.66587623344</v>
      </c>
      <c r="O59" s="1">
        <f>((S59 + T59*H59 + U59*H59^2 +  V59*H59^3)+(S59 + T59*J59 + U59*J59^2 +  V59*J59^3))/2</f>
        <v>992.53362306137365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</row>
    <row r="60" spans="1:34" x14ac:dyDescent="0.25">
      <c r="A60">
        <f t="shared" si="9"/>
        <v>6.2E-2</v>
      </c>
      <c r="B60" s="1">
        <f t="shared" si="10"/>
        <v>224.89742440615649</v>
      </c>
      <c r="C60">
        <v>1000</v>
      </c>
      <c r="D60" s="2">
        <v>0.7201433230478701</v>
      </c>
      <c r="E60" s="1">
        <f t="shared" si="4"/>
        <v>32.562000494932491</v>
      </c>
      <c r="F60" s="1">
        <f t="shared" si="5"/>
        <v>97.686001484797472</v>
      </c>
      <c r="G60" s="8">
        <f t="shared" si="15"/>
        <v>2638.355153846152</v>
      </c>
      <c r="H60">
        <v>315</v>
      </c>
      <c r="I60">
        <v>295</v>
      </c>
      <c r="J60" s="1">
        <v>309.97188839671952</v>
      </c>
      <c r="K60" s="2">
        <f>H60-J60</f>
        <v>5.0281116032804789</v>
      </c>
      <c r="L60" s="8">
        <v>564.69477528181972</v>
      </c>
      <c r="M60" s="1">
        <f>((H60-I60)-(J60-I60))/(LN((H60-I60)/(J60-I60)))</f>
        <v>17.364785934359279</v>
      </c>
      <c r="N60" s="1">
        <f>((W60 + X60*H60 +Y60*H60^2 +  Z60*H60^3)+(W60 + X60*J60 + Y60*J60^2 +  Z60*J60^3))/2</f>
        <v>4178.6462378628339</v>
      </c>
      <c r="O60" s="1">
        <f>((S60 + T60*H60 + U60*H60^2 +  V60*H60^3)+(S60 + T60*J60 + U60*J60^2 +  V60*J60^3))/2</f>
        <v>992.4524506643927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</row>
    <row r="61" spans="1:34" x14ac:dyDescent="0.25">
      <c r="A61">
        <f t="shared" si="9"/>
        <v>6.8000000000000005E-2</v>
      </c>
      <c r="B61" s="1">
        <f t="shared" si="10"/>
        <v>246.67894638178956</v>
      </c>
      <c r="C61">
        <v>1000</v>
      </c>
      <c r="D61" s="2">
        <v>0.7201433230478701</v>
      </c>
      <c r="E61" s="1">
        <f t="shared" si="4"/>
        <v>32.562000494932491</v>
      </c>
      <c r="F61" s="1">
        <f t="shared" si="5"/>
        <v>97.686001484797472</v>
      </c>
      <c r="G61" s="8">
        <f t="shared" si="15"/>
        <v>3089.5577692307675</v>
      </c>
      <c r="H61">
        <v>315</v>
      </c>
      <c r="I61">
        <v>295</v>
      </c>
      <c r="J61" s="1">
        <v>310.35792213643231</v>
      </c>
      <c r="K61" s="2">
        <f>H61-J61</f>
        <v>4.6420778635676925</v>
      </c>
      <c r="L61" s="8">
        <v>571.63228143595086</v>
      </c>
      <c r="M61" s="1">
        <f>((H61-I61)-(J61-I61))/(LN((H61-I61)/(J61-I61)))</f>
        <v>17.576914917486377</v>
      </c>
      <c r="N61" s="1">
        <f>((W61 + X61*H61 +Y61*H61^2 +  Z61*H61^3)+(W61 + X61*J61 + Y61*J61^2 +  Z61*J61^3))/2</f>
        <v>4178.6314855541787</v>
      </c>
      <c r="O61" s="1">
        <f>((S61 + T61*H61 + U61*H61^2 +  V61*H61^3)+(S61 + T61*J61 + U61*J61^2 +  V61*J61^3))/2</f>
        <v>992.38302899639666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</row>
    <row r="62" spans="1:34" x14ac:dyDescent="0.25">
      <c r="A62">
        <f t="shared" si="9"/>
        <v>7.3999999999999996E-2</v>
      </c>
      <c r="B62" s="1">
        <f t="shared" si="10"/>
        <v>268.46021407622646</v>
      </c>
      <c r="C62">
        <v>1000</v>
      </c>
      <c r="D62" s="2">
        <v>0.7201433230478701</v>
      </c>
      <c r="E62" s="1">
        <f t="shared" si="4"/>
        <v>32.562000494932491</v>
      </c>
      <c r="F62" s="1">
        <f t="shared" si="5"/>
        <v>97.686001484797472</v>
      </c>
      <c r="G62" s="8">
        <f t="shared" si="15"/>
        <v>3575.3270769230739</v>
      </c>
      <c r="H62">
        <v>315</v>
      </c>
      <c r="I62">
        <v>295</v>
      </c>
      <c r="J62" s="1">
        <v>310.67372546788351</v>
      </c>
      <c r="K62" s="2">
        <f>H62-J62</f>
        <v>4.3262745321164857</v>
      </c>
      <c r="L62" s="8">
        <v>577.26437735886589</v>
      </c>
      <c r="M62" s="1">
        <f>((H62-I62)-(J62-I62))/(LN((H62-I62)/(J62-I62)))</f>
        <v>17.749073436881496</v>
      </c>
      <c r="N62" s="1">
        <f>((W62 + X62*H62 +Y62*H62^2 +  Z62*H62^3)+(W62 + X62*J62 + Y62*J62^2 +  Z62*J62^3))/2</f>
        <v>4178.6206547216289</v>
      </c>
      <c r="O62" s="1">
        <f>((S62 + T62*H62 + U62*H62^2 +  V62*H62^3)+(S62 + T62*J62 + U62*J62^2 +  V62*J62^3))/2</f>
        <v>992.32581228724837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</row>
    <row r="63" spans="1:34" x14ac:dyDescent="0.25">
      <c r="A63">
        <f t="shared" si="9"/>
        <v>8.0000000000000002E-3</v>
      </c>
      <c r="B63" s="1">
        <f t="shared" si="10"/>
        <v>28.960866751786476</v>
      </c>
      <c r="C63">
        <v>1200</v>
      </c>
      <c r="D63" s="2">
        <v>0.94570282416776463</v>
      </c>
      <c r="E63" s="1">
        <f t="shared" si="4"/>
        <v>42.760898897569646</v>
      </c>
      <c r="F63" s="1">
        <f t="shared" si="5"/>
        <v>128.28269669270895</v>
      </c>
      <c r="G63" s="8">
        <f t="shared" si="15"/>
        <v>133.03276923076993</v>
      </c>
      <c r="H63">
        <v>315</v>
      </c>
      <c r="I63">
        <v>295</v>
      </c>
      <c r="J63" s="1">
        <v>296.77556140226358</v>
      </c>
      <c r="K63" s="2">
        <f>H63-J63</f>
        <v>18.224438597736423</v>
      </c>
      <c r="L63" s="8">
        <v>307.82054900171937</v>
      </c>
      <c r="M63" s="1">
        <f>((H63-I63)-(J63-I63))/(LN((H63-I63)/(J63-I63)))</f>
        <v>7.5257354902944762</v>
      </c>
      <c r="N63" s="1">
        <f>((W63 + X63*H63 +Y63*H63^2 +  Z63*H63^3)+(W63 + X63*J63 + Y63*J63^2 +  Z63*J63^3))/2</f>
        <v>4180.663029440776</v>
      </c>
      <c r="O63" s="1">
        <f>((S63 + T63*H63 + U63*H63^2 +  V63*H63^3)+(S63 + T63*J63 + U63*J63^2 +  V63*J63^3))/2</f>
        <v>994.44537509304519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</row>
    <row r="64" spans="1:34" x14ac:dyDescent="0.25">
      <c r="A64">
        <f t="shared" si="9"/>
        <v>1.4E-2</v>
      </c>
      <c r="B64" s="1">
        <f t="shared" si="10"/>
        <v>50.702571783139071</v>
      </c>
      <c r="C64">
        <v>1200</v>
      </c>
      <c r="D64" s="2">
        <v>0.94570282416776463</v>
      </c>
      <c r="E64" s="1">
        <f t="shared" si="4"/>
        <v>42.760898897569646</v>
      </c>
      <c r="F64" s="1">
        <f t="shared" si="5"/>
        <v>128.28269669270895</v>
      </c>
      <c r="G64" s="8">
        <f t="shared" si="15"/>
        <v>273.1351538461542</v>
      </c>
      <c r="H64">
        <v>315</v>
      </c>
      <c r="I64">
        <v>295</v>
      </c>
      <c r="J64" s="1">
        <v>299.99347354511013</v>
      </c>
      <c r="K64" s="2">
        <f t="shared" si="11"/>
        <v>15.006526454889865</v>
      </c>
      <c r="L64" s="8">
        <v>442.54805533770195</v>
      </c>
      <c r="M64" s="1">
        <f t="shared" si="14"/>
        <v>10.814731187912312</v>
      </c>
      <c r="N64" s="1">
        <f t="shared" si="12"/>
        <v>4179.8319231369742</v>
      </c>
      <c r="O64" s="1">
        <f t="shared" si="13"/>
        <v>994.03241743962815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</row>
    <row r="65" spans="1:34" x14ac:dyDescent="0.25">
      <c r="A65">
        <f t="shared" si="9"/>
        <v>0.02</v>
      </c>
      <c r="B65" s="1">
        <f t="shared" si="10"/>
        <v>72.458804225086269</v>
      </c>
      <c r="C65">
        <v>1200</v>
      </c>
      <c r="D65" s="2">
        <v>0.94570282416776463</v>
      </c>
      <c r="E65" s="1">
        <f t="shared" si="4"/>
        <v>42.760898897569646</v>
      </c>
      <c r="F65" s="1">
        <f t="shared" si="5"/>
        <v>128.28269669270895</v>
      </c>
      <c r="G65" s="8">
        <f t="shared" si="15"/>
        <v>447.8042307692308</v>
      </c>
      <c r="H65">
        <v>315</v>
      </c>
      <c r="I65">
        <v>295</v>
      </c>
      <c r="J65" s="1">
        <v>302.55733512142081</v>
      </c>
      <c r="K65" s="2">
        <f t="shared" si="11"/>
        <v>12.442664878579194</v>
      </c>
      <c r="L65" s="8">
        <v>523.42846426116319</v>
      </c>
      <c r="M65" s="1">
        <f t="shared" si="14"/>
        <v>12.785131992634383</v>
      </c>
      <c r="N65" s="1">
        <f t="shared" si="12"/>
        <v>4179.3489638979063</v>
      </c>
      <c r="O65" s="1">
        <f t="shared" si="13"/>
        <v>993.66806794573858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</row>
    <row r="66" spans="1:34" x14ac:dyDescent="0.25">
      <c r="A66">
        <f t="shared" si="9"/>
        <v>2.5999999999999999E-2</v>
      </c>
      <c r="B66" s="1">
        <f t="shared" ref="B66:B97" si="16">A66/O66*3600*1000</f>
        <v>94.223768991181046</v>
      </c>
      <c r="C66">
        <v>1200</v>
      </c>
      <c r="D66" s="2">
        <v>0.94570282416776463</v>
      </c>
      <c r="E66" s="1">
        <f t="shared" si="4"/>
        <v>42.760898897569646</v>
      </c>
      <c r="F66" s="1">
        <f t="shared" si="5"/>
        <v>128.28269669270895</v>
      </c>
      <c r="G66" s="8">
        <f t="shared" si="15"/>
        <v>657.03999999999974</v>
      </c>
      <c r="H66">
        <v>315</v>
      </c>
      <c r="I66">
        <v>295</v>
      </c>
      <c r="J66" s="1">
        <v>304.45022644306692</v>
      </c>
      <c r="K66" s="2">
        <f t="shared" si="11"/>
        <v>10.549773556933076</v>
      </c>
      <c r="L66" s="8">
        <v>576.3342808798028</v>
      </c>
      <c r="M66" s="1">
        <f t="shared" si="14"/>
        <v>14.072114231204718</v>
      </c>
      <c r="N66" s="1">
        <f t="shared" si="12"/>
        <v>4179.0810934314995</v>
      </c>
      <c r="O66" s="1">
        <f t="shared" si="13"/>
        <v>993.37991891154957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</row>
    <row r="67" spans="1:34" x14ac:dyDescent="0.25">
      <c r="A67">
        <f t="shared" si="9"/>
        <v>3.2000000000000001E-2</v>
      </c>
      <c r="B67" s="1">
        <f t="shared" si="16"/>
        <v>115.99413770545563</v>
      </c>
      <c r="C67">
        <v>1200</v>
      </c>
      <c r="D67" s="2">
        <v>0.94570282416776463</v>
      </c>
      <c r="E67" s="1">
        <f t="shared" si="4"/>
        <v>42.760898897569646</v>
      </c>
      <c r="F67" s="1">
        <f t="shared" si="5"/>
        <v>128.28269669270895</v>
      </c>
      <c r="G67" s="8">
        <f t="shared" si="15"/>
        <v>900.84246153846095</v>
      </c>
      <c r="H67">
        <v>315</v>
      </c>
      <c r="I67">
        <v>295</v>
      </c>
      <c r="J67" s="1">
        <v>305.86927438825268</v>
      </c>
      <c r="K67" s="2">
        <f t="shared" ref="K67:K98" si="17">H67-J67</f>
        <v>9.130725611747323</v>
      </c>
      <c r="L67" s="8">
        <v>613.43209241654176</v>
      </c>
      <c r="M67" s="1">
        <f t="shared" si="14"/>
        <v>14.97350030264754</v>
      </c>
      <c r="N67" s="1">
        <f t="shared" ref="N67:N98" si="18">((W67 + X67*H67 +Y67*H67^2 +  Z67*H67^3)+(W67 + X67*J67 + Y67*J67^2 +  Z67*J67^3))/2</f>
        <v>4178.9240195790053</v>
      </c>
      <c r="O67" s="1">
        <f t="shared" ref="O67:O98" si="19">((S67 + T67*H67 + U67*H67^2 +  V67*H67^3)+(S67 + T67*J67 + U67*J67^2 +  V67*J67^3))/2</f>
        <v>993.1536393031156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</row>
    <row r="68" spans="1:34" x14ac:dyDescent="0.25">
      <c r="A68">
        <f t="shared" si="9"/>
        <v>3.7999999999999999E-2</v>
      </c>
      <c r="B68" s="1">
        <f t="shared" si="16"/>
        <v>137.76802741806642</v>
      </c>
      <c r="C68">
        <v>1200</v>
      </c>
      <c r="D68" s="2">
        <v>0.94570282416776463</v>
      </c>
      <c r="E68" s="1">
        <f t="shared" ref="E68:E131" si="20">D68*0.01256*3600</f>
        <v>42.760898897569646</v>
      </c>
      <c r="F68" s="1">
        <f t="shared" ref="F68:F131" si="21">E68*3</f>
        <v>128.28269669270895</v>
      </c>
      <c r="G68" s="8">
        <f t="shared" si="15"/>
        <v>1179.2116153846146</v>
      </c>
      <c r="H68">
        <v>315</v>
      </c>
      <c r="I68">
        <v>295</v>
      </c>
      <c r="J68" s="1">
        <v>306.96249227259329</v>
      </c>
      <c r="K68" s="2">
        <f t="shared" si="17"/>
        <v>8.0375077274067053</v>
      </c>
      <c r="L68" s="8">
        <v>640.82786154684129</v>
      </c>
      <c r="M68" s="1">
        <f t="shared" si="14"/>
        <v>15.638508320416529</v>
      </c>
      <c r="N68" s="1">
        <f t="shared" si="18"/>
        <v>4178.8260880307571</v>
      </c>
      <c r="O68" s="1">
        <f t="shared" si="19"/>
        <v>992.97349728954964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</row>
    <row r="69" spans="1:34" ht="15" customHeight="1" x14ac:dyDescent="0.25">
      <c r="A69">
        <f t="shared" si="9"/>
        <v>4.3999999999999997E-2</v>
      </c>
      <c r="B69" s="1">
        <f t="shared" si="16"/>
        <v>159.54432262888633</v>
      </c>
      <c r="C69">
        <v>1200</v>
      </c>
      <c r="D69" s="2">
        <v>0.94570282416776463</v>
      </c>
      <c r="E69" s="1">
        <f t="shared" si="20"/>
        <v>42.760898897569646</v>
      </c>
      <c r="F69" s="1">
        <f t="shared" si="21"/>
        <v>128.28269669270895</v>
      </c>
      <c r="G69" s="8">
        <f t="shared" si="15"/>
        <v>1492.1474615384604</v>
      </c>
      <c r="H69">
        <v>315</v>
      </c>
      <c r="I69">
        <v>295</v>
      </c>
      <c r="J69" s="1">
        <v>307.82690777509214</v>
      </c>
      <c r="K69" s="2">
        <f t="shared" si="17"/>
        <v>7.1730922249078617</v>
      </c>
      <c r="L69" s="8">
        <v>661.86747806666904</v>
      </c>
      <c r="M69" s="1">
        <f t="shared" si="14"/>
        <v>16.148806645690602</v>
      </c>
      <c r="N69" s="1">
        <f t="shared" si="18"/>
        <v>4178.7616974785087</v>
      </c>
      <c r="O69" s="1">
        <f t="shared" si="19"/>
        <v>992.82755656841437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</row>
    <row r="70" spans="1:34" x14ac:dyDescent="0.25">
      <c r="A70">
        <f t="shared" si="9"/>
        <v>0.05</v>
      </c>
      <c r="B70" s="1">
        <f t="shared" si="16"/>
        <v>181.32232827193312</v>
      </c>
      <c r="C70">
        <v>1200</v>
      </c>
      <c r="D70" s="2">
        <v>0.94570282416776463</v>
      </c>
      <c r="E70" s="1">
        <f t="shared" si="20"/>
        <v>42.760898897569646</v>
      </c>
      <c r="F70" s="1">
        <f t="shared" si="21"/>
        <v>128.28269669270895</v>
      </c>
      <c r="G70" s="8">
        <f t="shared" si="15"/>
        <v>1839.649999999999</v>
      </c>
      <c r="H70">
        <v>315</v>
      </c>
      <c r="I70">
        <v>295</v>
      </c>
      <c r="J70" s="1">
        <v>308.52601775012101</v>
      </c>
      <c r="K70" s="2">
        <f t="shared" si="17"/>
        <v>6.4739822498789863</v>
      </c>
      <c r="L70" s="8">
        <v>678.52522228590396</v>
      </c>
      <c r="M70" s="1">
        <f t="shared" si="14"/>
        <v>16.552537743224107</v>
      </c>
      <c r="N70" s="1">
        <f t="shared" si="18"/>
        <v>4178.7174502464632</v>
      </c>
      <c r="O70" s="1">
        <f t="shared" si="19"/>
        <v>992.70730590912126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</row>
    <row r="71" spans="1:34" x14ac:dyDescent="0.25">
      <c r="A71">
        <f t="shared" si="9"/>
        <v>5.6000000000000001E-2</v>
      </c>
      <c r="B71" s="1">
        <f t="shared" si="16"/>
        <v>203.1015912269072</v>
      </c>
      <c r="C71">
        <v>1200</v>
      </c>
      <c r="D71" s="2">
        <v>0.94570282416776463</v>
      </c>
      <c r="E71" s="1">
        <f t="shared" si="20"/>
        <v>42.760898897569646</v>
      </c>
      <c r="F71" s="1">
        <f t="shared" si="21"/>
        <v>128.28269669270895</v>
      </c>
      <c r="G71" s="8">
        <f t="shared" si="15"/>
        <v>2221.7192307692294</v>
      </c>
      <c r="H71">
        <v>315</v>
      </c>
      <c r="I71">
        <v>295</v>
      </c>
      <c r="J71" s="1">
        <v>309.10238364017357</v>
      </c>
      <c r="K71" s="2">
        <f t="shared" si="17"/>
        <v>5.8976163598264293</v>
      </c>
      <c r="L71" s="8">
        <v>692.037524127815</v>
      </c>
      <c r="M71" s="1">
        <f t="shared" si="14"/>
        <v>16.87982691759855</v>
      </c>
      <c r="N71" s="1">
        <f t="shared" si="18"/>
        <v>4178.6859142564517</v>
      </c>
      <c r="O71" s="1">
        <f t="shared" si="19"/>
        <v>992.60669885530524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</row>
    <row r="72" spans="1:34" x14ac:dyDescent="0.25">
      <c r="A72">
        <f t="shared" si="9"/>
        <v>6.2E-2</v>
      </c>
      <c r="B72" s="1">
        <f t="shared" si="16"/>
        <v>224.88180441949373</v>
      </c>
      <c r="C72">
        <v>1200</v>
      </c>
      <c r="D72" s="2">
        <v>0.94570282416776463</v>
      </c>
      <c r="E72" s="1">
        <f t="shared" si="20"/>
        <v>42.760898897569646</v>
      </c>
      <c r="F72" s="1">
        <f t="shared" si="21"/>
        <v>128.28269669270895</v>
      </c>
      <c r="G72" s="8">
        <f t="shared" si="15"/>
        <v>2638.355153846152</v>
      </c>
      <c r="H72">
        <v>315</v>
      </c>
      <c r="I72">
        <v>295</v>
      </c>
      <c r="J72" s="1">
        <v>309.58535494724549</v>
      </c>
      <c r="K72" s="2">
        <f t="shared" si="17"/>
        <v>5.4146450527545085</v>
      </c>
      <c r="L72" s="8">
        <v>703.2169032910557</v>
      </c>
      <c r="M72" s="1">
        <f t="shared" si="14"/>
        <v>17.150456816188743</v>
      </c>
      <c r="N72" s="1">
        <f t="shared" si="18"/>
        <v>4178.6627434876991</v>
      </c>
      <c r="O72" s="1">
        <f t="shared" si="19"/>
        <v>992.52138507232667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</row>
    <row r="73" spans="1:34" x14ac:dyDescent="0.25">
      <c r="A73">
        <f t="shared" si="9"/>
        <v>6.8000000000000005E-2</v>
      </c>
      <c r="B73" s="1">
        <f t="shared" si="16"/>
        <v>246.66275276149568</v>
      </c>
      <c r="C73">
        <v>1200</v>
      </c>
      <c r="D73" s="2">
        <v>0.94570282416776463</v>
      </c>
      <c r="E73" s="1">
        <f t="shared" si="20"/>
        <v>42.760898897569646</v>
      </c>
      <c r="F73" s="1">
        <f t="shared" si="21"/>
        <v>128.28269669270895</v>
      </c>
      <c r="G73" s="8">
        <f t="shared" si="15"/>
        <v>3089.5577692307675</v>
      </c>
      <c r="H73">
        <v>315</v>
      </c>
      <c r="I73">
        <v>295</v>
      </c>
      <c r="J73" s="1">
        <v>309.99573000269191</v>
      </c>
      <c r="K73" s="2">
        <f t="shared" si="17"/>
        <v>5.0042699973080857</v>
      </c>
      <c r="L73" s="8">
        <v>712.6187888621015</v>
      </c>
      <c r="M73" s="1">
        <f t="shared" ref="M73:M104" si="22">((H73-I73)-(J73-I73))/(LN((H73-I73)/(J73-I73)))</f>
        <v>17.377942020324351</v>
      </c>
      <c r="N73" s="1">
        <f t="shared" si="18"/>
        <v>4178.6452773337251</v>
      </c>
      <c r="O73" s="1">
        <f t="shared" si="19"/>
        <v>992.44817978944388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</row>
    <row r="74" spans="1:34" x14ac:dyDescent="0.25">
      <c r="A74">
        <f t="shared" si="9"/>
        <v>7.3999999999999996E-2</v>
      </c>
      <c r="B74" s="1">
        <f t="shared" si="16"/>
        <v>268.44347736805145</v>
      </c>
      <c r="C74">
        <v>1200</v>
      </c>
      <c r="D74" s="2">
        <v>0.94570282416776463</v>
      </c>
      <c r="E74" s="1">
        <f t="shared" si="20"/>
        <v>42.760898897569646</v>
      </c>
      <c r="F74" s="1">
        <f t="shared" si="21"/>
        <v>128.28269669270895</v>
      </c>
      <c r="G74" s="8">
        <f t="shared" si="15"/>
        <v>3575.3270769230739</v>
      </c>
      <c r="H74">
        <v>315</v>
      </c>
      <c r="I74">
        <v>295</v>
      </c>
      <c r="J74" s="1">
        <v>310.33215258455516</v>
      </c>
      <c r="K74" s="2">
        <f t="shared" si="17"/>
        <v>4.6678474154448395</v>
      </c>
      <c r="L74" s="8">
        <v>720.26283857555018</v>
      </c>
      <c r="M74" s="1">
        <f t="shared" si="22"/>
        <v>17.562812696898344</v>
      </c>
      <c r="N74" s="1">
        <f t="shared" si="18"/>
        <v>4178.6324178487239</v>
      </c>
      <c r="O74" s="1">
        <f t="shared" si="19"/>
        <v>992.38768105641202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</row>
    <row r="75" spans="1:34" x14ac:dyDescent="0.25">
      <c r="A75">
        <f t="shared" si="9"/>
        <v>8.0000000000000002E-3</v>
      </c>
      <c r="B75" s="1">
        <f t="shared" si="16"/>
        <v>28.959402920537372</v>
      </c>
      <c r="C75">
        <v>1500</v>
      </c>
      <c r="D75" s="2">
        <v>1.3043574317918314</v>
      </c>
      <c r="E75" s="1">
        <f t="shared" si="20"/>
        <v>58.97782563589945</v>
      </c>
      <c r="F75" s="1">
        <f t="shared" si="21"/>
        <v>176.93347690769835</v>
      </c>
      <c r="G75" s="8">
        <f t="shared" si="15"/>
        <v>133.03276923076993</v>
      </c>
      <c r="H75">
        <v>315</v>
      </c>
      <c r="I75">
        <v>295</v>
      </c>
      <c r="J75" s="1">
        <v>296.35430370039086</v>
      </c>
      <c r="K75" s="2">
        <f t="shared" si="17"/>
        <v>18.645696299609142</v>
      </c>
      <c r="L75" s="8">
        <v>365.72068318113185</v>
      </c>
      <c r="M75" s="1">
        <f t="shared" si="22"/>
        <v>6.9251916038025811</v>
      </c>
      <c r="N75" s="1">
        <f t="shared" si="18"/>
        <v>4180.7923177245038</v>
      </c>
      <c r="O75" s="1">
        <f t="shared" si="19"/>
        <v>994.49564202084002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</row>
    <row r="76" spans="1:34" x14ac:dyDescent="0.25">
      <c r="A76">
        <f t="shared" si="9"/>
        <v>1.4E-2</v>
      </c>
      <c r="B76" s="1">
        <f t="shared" si="16"/>
        <v>50.697638073587328</v>
      </c>
      <c r="C76">
        <v>1500</v>
      </c>
      <c r="D76" s="2">
        <v>1.3043574317918314</v>
      </c>
      <c r="E76" s="1">
        <f t="shared" si="20"/>
        <v>58.97782563589945</v>
      </c>
      <c r="F76" s="1">
        <f t="shared" si="21"/>
        <v>176.93347690769835</v>
      </c>
      <c r="G76" s="8">
        <f t="shared" si="15"/>
        <v>273.1351538461542</v>
      </c>
      <c r="H76">
        <v>315</v>
      </c>
      <c r="I76">
        <v>295</v>
      </c>
      <c r="J76" s="1">
        <v>299.27374255300219</v>
      </c>
      <c r="K76" s="2">
        <f t="shared" si="17"/>
        <v>15.726257446997806</v>
      </c>
      <c r="L76" s="8">
        <v>538.59349209933407</v>
      </c>
      <c r="M76" s="1">
        <f t="shared" si="22"/>
        <v>10.190400364146576</v>
      </c>
      <c r="N76" s="1">
        <f t="shared" si="18"/>
        <v>4179.994860478143</v>
      </c>
      <c r="O76" s="1">
        <f t="shared" si="19"/>
        <v>994.12915305530976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</row>
    <row r="77" spans="1:34" x14ac:dyDescent="0.25">
      <c r="A77">
        <f t="shared" si="9"/>
        <v>0.02</v>
      </c>
      <c r="B77" s="1">
        <f t="shared" si="16"/>
        <v>72.45045473989498</v>
      </c>
      <c r="C77">
        <v>1500</v>
      </c>
      <c r="D77" s="2">
        <v>1.3043574317918314</v>
      </c>
      <c r="E77" s="1">
        <f t="shared" si="20"/>
        <v>58.97782563589945</v>
      </c>
      <c r="F77" s="1">
        <f t="shared" si="21"/>
        <v>176.93347690769835</v>
      </c>
      <c r="G77" s="8">
        <f t="shared" si="15"/>
        <v>447.8042307692308</v>
      </c>
      <c r="H77">
        <v>315</v>
      </c>
      <c r="I77">
        <v>295</v>
      </c>
      <c r="J77" s="1">
        <v>301.77418229016075</v>
      </c>
      <c r="K77" s="2">
        <f t="shared" si="17"/>
        <v>13.225817709839248</v>
      </c>
      <c r="L77" s="8">
        <v>646.16413986084649</v>
      </c>
      <c r="M77" s="1">
        <f t="shared" si="22"/>
        <v>12.216563321221221</v>
      </c>
      <c r="N77" s="1">
        <f t="shared" si="18"/>
        <v>4179.4810589318713</v>
      </c>
      <c r="O77" s="1">
        <f t="shared" si="19"/>
        <v>993.78258229693438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</row>
    <row r="78" spans="1:34" x14ac:dyDescent="0.25">
      <c r="A78">
        <f t="shared" si="9"/>
        <v>2.5999999999999999E-2</v>
      </c>
      <c r="B78" s="1">
        <f t="shared" si="16"/>
        <v>94.212543848487343</v>
      </c>
      <c r="C78">
        <v>1500</v>
      </c>
      <c r="D78" s="2">
        <v>1.3043574317918314</v>
      </c>
      <c r="E78" s="1">
        <f t="shared" si="20"/>
        <v>58.97782563589945</v>
      </c>
      <c r="F78" s="1">
        <f t="shared" si="21"/>
        <v>176.93347690769835</v>
      </c>
      <c r="G78" s="8">
        <f t="shared" si="15"/>
        <v>657.03999999999974</v>
      </c>
      <c r="H78">
        <v>315</v>
      </c>
      <c r="I78">
        <v>295</v>
      </c>
      <c r="J78" s="1">
        <v>303.6852732732134</v>
      </c>
      <c r="K78" s="2">
        <f t="shared" si="17"/>
        <v>11.314726726786603</v>
      </c>
      <c r="L78" s="8">
        <v>717.90491935135606</v>
      </c>
      <c r="M78" s="1">
        <f t="shared" si="22"/>
        <v>13.565136647788968</v>
      </c>
      <c r="N78" s="1">
        <f t="shared" si="18"/>
        <v>4179.1809276094091</v>
      </c>
      <c r="O78" s="1">
        <f t="shared" si="19"/>
        <v>993.49827715646393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</row>
    <row r="79" spans="1:34" x14ac:dyDescent="0.25">
      <c r="A79">
        <f t="shared" si="9"/>
        <v>3.2000000000000001E-2</v>
      </c>
      <c r="B79" s="1">
        <f t="shared" si="16"/>
        <v>115.98056525891995</v>
      </c>
      <c r="C79">
        <v>1500</v>
      </c>
      <c r="D79" s="2">
        <v>1.3043574317918314</v>
      </c>
      <c r="E79" s="1">
        <f t="shared" si="20"/>
        <v>58.97782563589945</v>
      </c>
      <c r="F79" s="1">
        <f t="shared" si="21"/>
        <v>176.93347690769835</v>
      </c>
      <c r="G79" s="8">
        <f t="shared" ref="G79:G110" si="23">G67</f>
        <v>900.84246153846095</v>
      </c>
      <c r="H79">
        <v>315</v>
      </c>
      <c r="I79">
        <v>295</v>
      </c>
      <c r="J79" s="1">
        <v>305.14719073860908</v>
      </c>
      <c r="K79" s="2">
        <f t="shared" si="17"/>
        <v>9.8528092613909166</v>
      </c>
      <c r="L79" s="8">
        <v>768.81937788342088</v>
      </c>
      <c r="M79" s="1">
        <f t="shared" si="22"/>
        <v>14.520700819420206</v>
      </c>
      <c r="N79" s="1">
        <f t="shared" si="18"/>
        <v>4178.9995305281482</v>
      </c>
      <c r="O79" s="1">
        <f t="shared" si="19"/>
        <v>993.26986157398551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</row>
    <row r="80" spans="1:34" x14ac:dyDescent="0.25">
      <c r="A80">
        <f t="shared" ref="A80:A143" si="24">A68</f>
        <v>3.7999999999999999E-2</v>
      </c>
      <c r="B80" s="1">
        <f t="shared" si="16"/>
        <v>137.75253698312164</v>
      </c>
      <c r="C80">
        <v>1500</v>
      </c>
      <c r="D80" s="2">
        <v>1.3043574317918314</v>
      </c>
      <c r="E80" s="1">
        <f t="shared" si="20"/>
        <v>58.97782563589945</v>
      </c>
      <c r="F80" s="1">
        <f t="shared" si="21"/>
        <v>176.93347690769835</v>
      </c>
      <c r="G80" s="8">
        <f t="shared" si="23"/>
        <v>1179.2116153846146</v>
      </c>
      <c r="H80">
        <v>315</v>
      </c>
      <c r="I80">
        <v>295</v>
      </c>
      <c r="J80" s="1">
        <v>306.28844745751638</v>
      </c>
      <c r="K80" s="2">
        <f t="shared" si="17"/>
        <v>8.7115525424836164</v>
      </c>
      <c r="L80" s="8">
        <v>806.72896750146742</v>
      </c>
      <c r="M80" s="1">
        <f t="shared" si="22"/>
        <v>15.231253934216774</v>
      </c>
      <c r="N80" s="1">
        <f t="shared" si="18"/>
        <v>4178.8842023411535</v>
      </c>
      <c r="O80" s="1">
        <f t="shared" si="19"/>
        <v>993.08515832823923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</row>
    <row r="81" spans="1:34" x14ac:dyDescent="0.25">
      <c r="A81">
        <f t="shared" si="24"/>
        <v>4.3999999999999997E-2</v>
      </c>
      <c r="B81" s="1">
        <f t="shared" si="16"/>
        <v>159.52724903645071</v>
      </c>
      <c r="C81">
        <v>1500</v>
      </c>
      <c r="D81" s="2">
        <v>1.3043574317918314</v>
      </c>
      <c r="E81" s="1">
        <f t="shared" si="20"/>
        <v>58.97782563589945</v>
      </c>
      <c r="F81" s="1">
        <f t="shared" si="21"/>
        <v>176.93347690769835</v>
      </c>
      <c r="G81" s="8">
        <f t="shared" si="23"/>
        <v>1492.1474615384604</v>
      </c>
      <c r="H81">
        <v>315</v>
      </c>
      <c r="I81">
        <v>295</v>
      </c>
      <c r="J81" s="1">
        <v>307.19933637654589</v>
      </c>
      <c r="K81" s="2">
        <f t="shared" si="17"/>
        <v>7.8006636234541133</v>
      </c>
      <c r="L81" s="8">
        <v>836.01802332502598</v>
      </c>
      <c r="M81" s="1">
        <f t="shared" si="22"/>
        <v>15.779614207113944</v>
      </c>
      <c r="N81" s="1">
        <f t="shared" si="18"/>
        <v>4178.8073402656973</v>
      </c>
      <c r="O81" s="1">
        <f t="shared" si="19"/>
        <v>992.93381511146617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</row>
    <row r="82" spans="1:34" x14ac:dyDescent="0.25">
      <c r="A82">
        <f t="shared" si="24"/>
        <v>0.05</v>
      </c>
      <c r="B82" s="1">
        <f t="shared" si="16"/>
        <v>181.30393169806484</v>
      </c>
      <c r="C82">
        <v>1500</v>
      </c>
      <c r="D82" s="2">
        <v>1.3043574317918314</v>
      </c>
      <c r="E82" s="1">
        <f t="shared" si="20"/>
        <v>58.97782563589945</v>
      </c>
      <c r="F82" s="1">
        <f t="shared" si="21"/>
        <v>176.93347690769835</v>
      </c>
      <c r="G82" s="8">
        <f t="shared" si="23"/>
        <v>1839.649999999999</v>
      </c>
      <c r="H82">
        <v>315</v>
      </c>
      <c r="I82">
        <v>295</v>
      </c>
      <c r="J82" s="1">
        <v>307.94119020441605</v>
      </c>
      <c r="K82" s="2">
        <f t="shared" si="17"/>
        <v>7.0588097955839544</v>
      </c>
      <c r="L82" s="8">
        <v>859.31329585184437</v>
      </c>
      <c r="M82" s="1">
        <f t="shared" si="22"/>
        <v>16.215331892160542</v>
      </c>
      <c r="N82" s="1">
        <f t="shared" si="18"/>
        <v>4178.7539991468566</v>
      </c>
      <c r="O82" s="1">
        <f t="shared" si="19"/>
        <v>992.80803407928101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</row>
    <row r="83" spans="1:34" x14ac:dyDescent="0.25">
      <c r="A83">
        <f t="shared" si="24"/>
        <v>5.6000000000000001E-2</v>
      </c>
      <c r="B83" s="1">
        <f t="shared" si="16"/>
        <v>203.082075514785</v>
      </c>
      <c r="C83">
        <v>1500</v>
      </c>
      <c r="D83" s="2">
        <v>1.3043574317918314</v>
      </c>
      <c r="E83" s="1">
        <f t="shared" si="20"/>
        <v>58.97782563589945</v>
      </c>
      <c r="F83" s="1">
        <f t="shared" si="21"/>
        <v>176.93347690769835</v>
      </c>
      <c r="G83" s="8">
        <f t="shared" si="23"/>
        <v>2221.7192307692294</v>
      </c>
      <c r="H83">
        <v>315</v>
      </c>
      <c r="I83">
        <v>295</v>
      </c>
      <c r="J83" s="1">
        <v>308.55610895837083</v>
      </c>
      <c r="K83" s="2">
        <f t="shared" si="17"/>
        <v>6.4438910416291719</v>
      </c>
      <c r="L83" s="8">
        <v>878.27803430515087</v>
      </c>
      <c r="M83" s="1">
        <f t="shared" si="22"/>
        <v>16.569745912640503</v>
      </c>
      <c r="N83" s="1">
        <f t="shared" si="18"/>
        <v>4178.7156957409952</v>
      </c>
      <c r="O83" s="1">
        <f t="shared" si="19"/>
        <v>992.70208603576589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</row>
    <row r="84" spans="1:34" x14ac:dyDescent="0.25">
      <c r="A84">
        <f t="shared" si="24"/>
        <v>6.2E-2</v>
      </c>
      <c r="B84" s="1">
        <f t="shared" si="16"/>
        <v>224.86133121616461</v>
      </c>
      <c r="C84">
        <v>1500</v>
      </c>
      <c r="D84" s="2">
        <v>1.3043574317918314</v>
      </c>
      <c r="E84" s="1">
        <f t="shared" si="20"/>
        <v>58.97782563589945</v>
      </c>
      <c r="F84" s="1">
        <f t="shared" si="21"/>
        <v>176.93347690769835</v>
      </c>
      <c r="G84" s="8">
        <f t="shared" si="23"/>
        <v>2638.355153846152</v>
      </c>
      <c r="H84">
        <v>315</v>
      </c>
      <c r="I84">
        <v>295</v>
      </c>
      <c r="J84" s="1">
        <v>309.07361184012376</v>
      </c>
      <c r="K84" s="2">
        <f t="shared" si="17"/>
        <v>5.9263881598762396</v>
      </c>
      <c r="L84" s="8">
        <v>894.01440606216079</v>
      </c>
      <c r="M84" s="1">
        <f t="shared" si="22"/>
        <v>16.863602549926796</v>
      </c>
      <c r="N84" s="1">
        <f t="shared" si="18"/>
        <v>4178.6873866169626</v>
      </c>
      <c r="O84" s="1">
        <f t="shared" si="19"/>
        <v>992.61175228671243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</row>
    <row r="85" spans="1:34" x14ac:dyDescent="0.25">
      <c r="A85">
        <f t="shared" si="24"/>
        <v>6.8000000000000005E-2</v>
      </c>
      <c r="B85" s="1">
        <f t="shared" si="16"/>
        <v>246.64145191394746</v>
      </c>
      <c r="C85">
        <v>1500</v>
      </c>
      <c r="D85" s="2">
        <v>1.3043574317918314</v>
      </c>
      <c r="E85" s="1">
        <f t="shared" si="20"/>
        <v>58.97782563589945</v>
      </c>
      <c r="F85" s="1">
        <f t="shared" si="21"/>
        <v>176.93347690769835</v>
      </c>
      <c r="G85" s="8">
        <f t="shared" si="23"/>
        <v>3089.5577692307675</v>
      </c>
      <c r="H85">
        <v>315</v>
      </c>
      <c r="I85">
        <v>295</v>
      </c>
      <c r="J85" s="1">
        <v>309.51487849308415</v>
      </c>
      <c r="K85" s="2">
        <f t="shared" si="17"/>
        <v>5.4851215069158457</v>
      </c>
      <c r="L85" s="8">
        <v>907.28080703758428</v>
      </c>
      <c r="M85" s="1">
        <f t="shared" si="22"/>
        <v>17.111164589825592</v>
      </c>
      <c r="N85" s="1">
        <f t="shared" si="18"/>
        <v>4178.6659455742511</v>
      </c>
      <c r="O85" s="1">
        <f t="shared" si="19"/>
        <v>992.5338912025627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</row>
    <row r="86" spans="1:34" x14ac:dyDescent="0.25">
      <c r="A86">
        <f t="shared" si="24"/>
        <v>7.3999999999999996E-2</v>
      </c>
      <c r="B86" s="1">
        <f t="shared" si="16"/>
        <v>268.42139889042954</v>
      </c>
      <c r="C86">
        <v>1500</v>
      </c>
      <c r="D86" s="2">
        <v>1.3043574317918314</v>
      </c>
      <c r="E86" s="1">
        <f t="shared" si="20"/>
        <v>58.97782563589945</v>
      </c>
      <c r="F86" s="1">
        <f t="shared" si="21"/>
        <v>176.93347690769835</v>
      </c>
      <c r="G86" s="8">
        <f t="shared" si="23"/>
        <v>3575.3270769230739</v>
      </c>
      <c r="H86">
        <v>315</v>
      </c>
      <c r="I86">
        <v>295</v>
      </c>
      <c r="J86" s="1">
        <v>309.87766461360707</v>
      </c>
      <c r="K86" s="2">
        <f t="shared" si="17"/>
        <v>5.1223353863929333</v>
      </c>
      <c r="L86" s="8">
        <v>918.08838045705488</v>
      </c>
      <c r="M86" s="1">
        <f t="shared" si="22"/>
        <v>17.31272022719595</v>
      </c>
      <c r="N86" s="1">
        <f t="shared" si="18"/>
        <v>4178.6500987089848</v>
      </c>
      <c r="O86" s="1">
        <f t="shared" si="19"/>
        <v>992.46930796581273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</row>
    <row r="87" spans="1:34" x14ac:dyDescent="0.25">
      <c r="A87">
        <f t="shared" si="24"/>
        <v>8.0000000000000002E-3</v>
      </c>
      <c r="B87" s="1">
        <f t="shared" si="16"/>
        <v>28.957934442606557</v>
      </c>
      <c r="C87">
        <v>2000</v>
      </c>
      <c r="D87" s="2">
        <v>1.9129953511440494</v>
      </c>
      <c r="E87" s="1">
        <f t="shared" si="20"/>
        <v>86.497997797329333</v>
      </c>
      <c r="F87" s="1">
        <f t="shared" si="21"/>
        <v>259.493993391988</v>
      </c>
      <c r="G87" s="8">
        <f t="shared" si="23"/>
        <v>133.03276923076993</v>
      </c>
      <c r="H87">
        <v>315</v>
      </c>
      <c r="I87">
        <v>295</v>
      </c>
      <c r="J87" s="1">
        <v>295.9238799146919</v>
      </c>
      <c r="K87" s="2">
        <f t="shared" si="17"/>
        <v>19.076120085308105</v>
      </c>
      <c r="L87" s="8">
        <v>434.23167888408966</v>
      </c>
      <c r="M87" s="1">
        <f t="shared" si="22"/>
        <v>6.2038070387408348</v>
      </c>
      <c r="N87" s="1">
        <f t="shared" si="18"/>
        <v>4180.9296247563607</v>
      </c>
      <c r="O87" s="1">
        <f t="shared" si="19"/>
        <v>994.54607361862861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</row>
    <row r="88" spans="1:34" x14ac:dyDescent="0.25">
      <c r="A88">
        <f t="shared" si="24"/>
        <v>1.4E-2</v>
      </c>
      <c r="B88" s="1">
        <f t="shared" si="16"/>
        <v>50.692017199148836</v>
      </c>
      <c r="C88">
        <v>2000</v>
      </c>
      <c r="D88" s="2">
        <v>1.9129953511440494</v>
      </c>
      <c r="E88" s="1">
        <f t="shared" si="20"/>
        <v>86.497997797329333</v>
      </c>
      <c r="F88" s="1">
        <f t="shared" si="21"/>
        <v>259.493993391988</v>
      </c>
      <c r="G88" s="8">
        <f t="shared" si="23"/>
        <v>273.1351538461542</v>
      </c>
      <c r="H88">
        <v>315</v>
      </c>
      <c r="I88">
        <v>295</v>
      </c>
      <c r="J88" s="1">
        <v>298.42997010842487</v>
      </c>
      <c r="K88" s="2">
        <f t="shared" si="17"/>
        <v>16.570029891575132</v>
      </c>
      <c r="L88" s="8">
        <v>658.66136224565889</v>
      </c>
      <c r="M88" s="1">
        <f t="shared" si="22"/>
        <v>9.3978057021266359</v>
      </c>
      <c r="N88" s="1">
        <f t="shared" si="18"/>
        <v>4180.202270563952</v>
      </c>
      <c r="O88" s="1">
        <f t="shared" si="19"/>
        <v>994.23938491140302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</row>
    <row r="89" spans="1:34" x14ac:dyDescent="0.25">
      <c r="A89">
        <f t="shared" si="24"/>
        <v>0.02</v>
      </c>
      <c r="B89" s="1">
        <f t="shared" si="16"/>
        <v>72.440392761926191</v>
      </c>
      <c r="C89">
        <v>2000</v>
      </c>
      <c r="D89" s="2">
        <v>1.9129953511440494</v>
      </c>
      <c r="E89" s="1">
        <f t="shared" si="20"/>
        <v>86.497997797329333</v>
      </c>
      <c r="F89" s="1">
        <f t="shared" si="21"/>
        <v>259.493993391988</v>
      </c>
      <c r="G89" s="8">
        <f t="shared" si="23"/>
        <v>447.8042307692308</v>
      </c>
      <c r="H89">
        <v>315</v>
      </c>
      <c r="I89">
        <v>295</v>
      </c>
      <c r="J89" s="1">
        <v>300.8034098314908</v>
      </c>
      <c r="K89" s="2">
        <f t="shared" si="17"/>
        <v>14.196590168509204</v>
      </c>
      <c r="L89" s="8">
        <v>805.08181555831834</v>
      </c>
      <c r="M89" s="1">
        <f t="shared" si="22"/>
        <v>11.473970429635411</v>
      </c>
      <c r="N89" s="1">
        <f t="shared" si="18"/>
        <v>4179.6633541808205</v>
      </c>
      <c r="O89" s="1">
        <f t="shared" si="19"/>
        <v>993.92061879932737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</row>
    <row r="90" spans="1:34" x14ac:dyDescent="0.25">
      <c r="A90">
        <f t="shared" si="24"/>
        <v>2.5999999999999999E-2</v>
      </c>
      <c r="B90" s="1">
        <f t="shared" si="16"/>
        <v>94.198562313335756</v>
      </c>
      <c r="C90">
        <v>2000</v>
      </c>
      <c r="D90" s="2">
        <v>1.9129953511440494</v>
      </c>
      <c r="E90" s="1">
        <f t="shared" si="20"/>
        <v>86.497997797329333</v>
      </c>
      <c r="F90" s="1">
        <f t="shared" si="21"/>
        <v>259.493993391988</v>
      </c>
      <c r="G90" s="8">
        <f t="shared" si="23"/>
        <v>657.03999999999974</v>
      </c>
      <c r="H90">
        <v>315</v>
      </c>
      <c r="I90">
        <v>295</v>
      </c>
      <c r="J90" s="1">
        <v>302.70786378478942</v>
      </c>
      <c r="K90" s="2">
        <f t="shared" si="17"/>
        <v>12.292136215210576</v>
      </c>
      <c r="L90" s="8">
        <v>905.33554473539789</v>
      </c>
      <c r="M90" s="1">
        <f t="shared" si="22"/>
        <v>12.891714447472259</v>
      </c>
      <c r="N90" s="1">
        <f t="shared" si="18"/>
        <v>4179.3250506830345</v>
      </c>
      <c r="O90" s="1">
        <f t="shared" si="19"/>
        <v>993.64573833574298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</row>
    <row r="91" spans="1:34" x14ac:dyDescent="0.25">
      <c r="A91">
        <f t="shared" si="24"/>
        <v>3.2000000000000001E-2</v>
      </c>
      <c r="B91" s="1">
        <f t="shared" si="16"/>
        <v>115.96328575397739</v>
      </c>
      <c r="C91">
        <v>2000</v>
      </c>
      <c r="D91" s="2">
        <v>1.9129953511440494</v>
      </c>
      <c r="E91" s="1">
        <f t="shared" si="20"/>
        <v>86.497997797329333</v>
      </c>
      <c r="F91" s="1">
        <f t="shared" si="21"/>
        <v>259.493993391988</v>
      </c>
      <c r="G91" s="8">
        <f t="shared" si="23"/>
        <v>900.84246153846095</v>
      </c>
      <c r="H91">
        <v>315</v>
      </c>
      <c r="I91">
        <v>295</v>
      </c>
      <c r="J91" s="1">
        <v>304.20676404939132</v>
      </c>
      <c r="K91" s="2">
        <f t="shared" si="17"/>
        <v>10.793235950608675</v>
      </c>
      <c r="L91" s="8">
        <v>977.67224688520116</v>
      </c>
      <c r="M91" s="1">
        <f t="shared" si="22"/>
        <v>13.91250540733226</v>
      </c>
      <c r="N91" s="1">
        <f t="shared" si="18"/>
        <v>4179.111672160363</v>
      </c>
      <c r="O91" s="1">
        <f t="shared" si="19"/>
        <v>993.41786713773581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</row>
    <row r="92" spans="1:34" x14ac:dyDescent="0.25">
      <c r="A92">
        <f t="shared" si="24"/>
        <v>3.7999999999999999E-2</v>
      </c>
      <c r="B92" s="1">
        <f t="shared" si="16"/>
        <v>137.73250553082349</v>
      </c>
      <c r="C92">
        <v>2000</v>
      </c>
      <c r="D92" s="2">
        <v>1.9129953511440494</v>
      </c>
      <c r="E92" s="1">
        <f t="shared" si="20"/>
        <v>86.497997797329333</v>
      </c>
      <c r="F92" s="1">
        <f t="shared" si="21"/>
        <v>259.493993391988</v>
      </c>
      <c r="G92" s="8">
        <f t="shared" si="23"/>
        <v>1179.2116153846146</v>
      </c>
      <c r="H92">
        <v>315</v>
      </c>
      <c r="I92">
        <v>295</v>
      </c>
      <c r="J92" s="1">
        <v>305.39896416975574</v>
      </c>
      <c r="K92" s="2">
        <f t="shared" si="17"/>
        <v>9.6010358302442569</v>
      </c>
      <c r="L92" s="8">
        <v>1032.1475522740996</v>
      </c>
      <c r="M92" s="1">
        <f t="shared" si="22"/>
        <v>14.679897713049488</v>
      </c>
      <c r="N92" s="1">
        <f t="shared" si="18"/>
        <v>4178.9721856559427</v>
      </c>
      <c r="O92" s="1">
        <f t="shared" si="19"/>
        <v>993.22959001413926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</row>
    <row r="93" spans="1:34" x14ac:dyDescent="0.25">
      <c r="A93">
        <f t="shared" si="24"/>
        <v>4.3999999999999997E-2</v>
      </c>
      <c r="B93" s="1">
        <f t="shared" si="16"/>
        <v>159.504910984573</v>
      </c>
      <c r="C93">
        <v>2000</v>
      </c>
      <c r="D93" s="2">
        <v>1.9129953511440494</v>
      </c>
      <c r="E93" s="1">
        <f t="shared" si="20"/>
        <v>86.497997797329333</v>
      </c>
      <c r="F93" s="1">
        <f t="shared" si="21"/>
        <v>259.493993391988</v>
      </c>
      <c r="G93" s="8">
        <f t="shared" si="23"/>
        <v>1492.1474615384604</v>
      </c>
      <c r="H93">
        <v>315</v>
      </c>
      <c r="I93">
        <v>295</v>
      </c>
      <c r="J93" s="1">
        <v>306.36317960598313</v>
      </c>
      <c r="K93" s="2">
        <f t="shared" si="17"/>
        <v>8.6368203940168655</v>
      </c>
      <c r="L93" s="8">
        <v>1074.5859418648315</v>
      </c>
      <c r="M93" s="1">
        <f t="shared" si="22"/>
        <v>15.276835973198805</v>
      </c>
      <c r="N93" s="1">
        <f t="shared" si="18"/>
        <v>4178.8774042747746</v>
      </c>
      <c r="O93" s="1">
        <f t="shared" si="19"/>
        <v>993.07287168932453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</row>
    <row r="94" spans="1:34" x14ac:dyDescent="0.25">
      <c r="A94">
        <f t="shared" si="24"/>
        <v>0.05</v>
      </c>
      <c r="B94" s="1">
        <f t="shared" si="16"/>
        <v>181.27964353172692</v>
      </c>
      <c r="C94">
        <v>2000</v>
      </c>
      <c r="D94" s="2">
        <v>1.9129953511440494</v>
      </c>
      <c r="E94" s="1">
        <f t="shared" si="20"/>
        <v>86.497997797329333</v>
      </c>
      <c r="F94" s="1">
        <f t="shared" si="21"/>
        <v>259.493993391988</v>
      </c>
      <c r="G94" s="8">
        <f t="shared" si="23"/>
        <v>1839.649999999999</v>
      </c>
      <c r="H94">
        <v>315</v>
      </c>
      <c r="I94">
        <v>295</v>
      </c>
      <c r="J94" s="1">
        <v>307.15624394221197</v>
      </c>
      <c r="K94" s="2">
        <f t="shared" si="17"/>
        <v>7.8437560577880276</v>
      </c>
      <c r="L94" s="8">
        <v>1108.5541812522683</v>
      </c>
      <c r="M94" s="1">
        <f t="shared" si="22"/>
        <v>15.754015136356651</v>
      </c>
      <c r="N94" s="1">
        <f t="shared" si="18"/>
        <v>4178.8106880841406</v>
      </c>
      <c r="O94" s="1">
        <f t="shared" si="19"/>
        <v>992.94105225056364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</row>
    <row r="95" spans="1:34" x14ac:dyDescent="0.25">
      <c r="A95">
        <f t="shared" si="24"/>
        <v>5.6000000000000001E-2</v>
      </c>
      <c r="B95" s="1">
        <f t="shared" si="16"/>
        <v>203.05612255737037</v>
      </c>
      <c r="C95">
        <v>2000</v>
      </c>
      <c r="D95" s="2">
        <v>1.9129953511440494</v>
      </c>
      <c r="E95" s="1">
        <f t="shared" si="20"/>
        <v>86.497997797329333</v>
      </c>
      <c r="F95" s="1">
        <f t="shared" si="21"/>
        <v>259.493993391988</v>
      </c>
      <c r="G95" s="8">
        <f t="shared" si="23"/>
        <v>2221.7192307692294</v>
      </c>
      <c r="H95">
        <v>315</v>
      </c>
      <c r="I95">
        <v>295</v>
      </c>
      <c r="J95" s="1">
        <v>307.81865084967205</v>
      </c>
      <c r="K95" s="2">
        <f t="shared" si="17"/>
        <v>7.1813491503279465</v>
      </c>
      <c r="L95" s="8">
        <v>1136.3465650968321</v>
      </c>
      <c r="M95" s="1">
        <f t="shared" si="22"/>
        <v>16.143991970748626</v>
      </c>
      <c r="N95" s="1">
        <f t="shared" si="18"/>
        <v>4178.7622608753945</v>
      </c>
      <c r="O95" s="1">
        <f t="shared" si="19"/>
        <v>992.82896502192898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</row>
    <row r="96" spans="1:34" x14ac:dyDescent="0.25">
      <c r="A96">
        <f t="shared" si="24"/>
        <v>6.2E-2</v>
      </c>
      <c r="B96" s="1">
        <f t="shared" si="16"/>
        <v>224.83394340890774</v>
      </c>
      <c r="C96">
        <v>2000</v>
      </c>
      <c r="D96" s="2">
        <v>1.9129953511440494</v>
      </c>
      <c r="E96" s="1">
        <f t="shared" si="20"/>
        <v>86.497997797329333</v>
      </c>
      <c r="F96" s="1">
        <f t="shared" si="21"/>
        <v>259.493993391988</v>
      </c>
      <c r="G96" s="8">
        <f t="shared" si="23"/>
        <v>2638.355153846152</v>
      </c>
      <c r="H96">
        <v>315</v>
      </c>
      <c r="I96">
        <v>295</v>
      </c>
      <c r="J96" s="1">
        <v>308.37952668805656</v>
      </c>
      <c r="K96" s="2">
        <f t="shared" si="17"/>
        <v>6.6204733119434422</v>
      </c>
      <c r="L96" s="8">
        <v>1159.5016517937906</v>
      </c>
      <c r="M96" s="1">
        <f t="shared" si="22"/>
        <v>16.46856894811097</v>
      </c>
      <c r="N96" s="1">
        <f t="shared" si="18"/>
        <v>4178.7261654769563</v>
      </c>
      <c r="O96" s="1">
        <f t="shared" si="19"/>
        <v>992.73266578820767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</row>
    <row r="97" spans="1:34" x14ac:dyDescent="0.25">
      <c r="A97">
        <f t="shared" si="24"/>
        <v>6.8000000000000005E-2</v>
      </c>
      <c r="B97" s="1">
        <f t="shared" si="16"/>
        <v>246.61281631548042</v>
      </c>
      <c r="C97">
        <v>2000</v>
      </c>
      <c r="D97" s="2">
        <v>1.9129953511440494</v>
      </c>
      <c r="E97" s="1">
        <f t="shared" si="20"/>
        <v>86.497997797329333</v>
      </c>
      <c r="F97" s="1">
        <f t="shared" si="21"/>
        <v>259.493993391988</v>
      </c>
      <c r="G97" s="8">
        <f t="shared" si="23"/>
        <v>3089.5577692307675</v>
      </c>
      <c r="H97">
        <v>315</v>
      </c>
      <c r="I97">
        <v>295</v>
      </c>
      <c r="J97" s="1">
        <v>308.86016352638518</v>
      </c>
      <c r="K97" s="2">
        <f t="shared" si="17"/>
        <v>6.139836473614821</v>
      </c>
      <c r="L97" s="8">
        <v>1179.088070167968</v>
      </c>
      <c r="M97" s="1">
        <f t="shared" si="22"/>
        <v>16.742870891512936</v>
      </c>
      <c r="N97" s="1">
        <f t="shared" si="18"/>
        <v>4178.6986403884912</v>
      </c>
      <c r="O97" s="1">
        <f t="shared" si="19"/>
        <v>992.64913988427372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</row>
    <row r="98" spans="1:34" x14ac:dyDescent="0.25">
      <c r="A98">
        <f t="shared" si="24"/>
        <v>7.3999999999999996E-2</v>
      </c>
      <c r="B98" s="1">
        <f t="shared" ref="B98:B129" si="25">A98/O98*3600*1000</f>
        <v>268.39159989527212</v>
      </c>
      <c r="C98">
        <v>2000</v>
      </c>
      <c r="D98" s="2">
        <v>1.9129953511440494</v>
      </c>
      <c r="E98" s="1">
        <f t="shared" si="20"/>
        <v>86.497997797329333</v>
      </c>
      <c r="F98" s="1">
        <f t="shared" si="21"/>
        <v>259.493993391988</v>
      </c>
      <c r="G98" s="8">
        <f t="shared" si="23"/>
        <v>3575.3270769230739</v>
      </c>
      <c r="H98">
        <v>315</v>
      </c>
      <c r="I98">
        <v>295</v>
      </c>
      <c r="J98" s="1">
        <v>309.25692378508683</v>
      </c>
      <c r="K98" s="2">
        <f t="shared" si="17"/>
        <v>5.7430762149131738</v>
      </c>
      <c r="L98" s="8">
        <v>1195.0885754983628</v>
      </c>
      <c r="M98" s="1">
        <f t="shared" si="22"/>
        <v>16.966772766233984</v>
      </c>
      <c r="N98" s="1">
        <f t="shared" si="18"/>
        <v>4178.6781848211349</v>
      </c>
      <c r="O98" s="1">
        <f t="shared" si="19"/>
        <v>992.57949989474616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</row>
    <row r="99" spans="1:34" x14ac:dyDescent="0.25">
      <c r="A99">
        <f t="shared" si="24"/>
        <v>8.0000000000000002E-3</v>
      </c>
      <c r="B99" s="1">
        <f t="shared" si="25"/>
        <v>28.957114336023199</v>
      </c>
      <c r="C99">
        <v>2500</v>
      </c>
      <c r="D99" s="2">
        <v>2.4890604814668422</v>
      </c>
      <c r="E99" s="1">
        <f t="shared" si="20"/>
        <v>112.54535873000475</v>
      </c>
      <c r="F99" s="1">
        <f t="shared" si="21"/>
        <v>337.63607619001425</v>
      </c>
      <c r="G99" s="8">
        <f t="shared" si="23"/>
        <v>133.03276923076993</v>
      </c>
      <c r="H99">
        <v>315</v>
      </c>
      <c r="I99">
        <v>295</v>
      </c>
      <c r="J99" s="1">
        <v>295.67989862139149</v>
      </c>
      <c r="K99" s="2">
        <f t="shared" ref="K99:K130" si="26">H99-J99</f>
        <v>19.320101378608513</v>
      </c>
      <c r="L99" s="8">
        <v>479.19233687929773</v>
      </c>
      <c r="M99" s="1">
        <f t="shared" si="22"/>
        <v>5.7133966691191889</v>
      </c>
      <c r="N99" s="1">
        <f t="shared" ref="N99:N130" si="27">((W99 + X99*H99 +Y99*H99^2 +  Z99*H99^3)+(W99 + X99*J99 + Y99*J99^2 +  Z99*J99^3))/2</f>
        <v>4181.0098294045547</v>
      </c>
      <c r="O99" s="1">
        <f t="shared" ref="O99:O130" si="28">((S99 + T99*H99 + U99*H99^2 +  V99*H99^3)+(S99 + T99*J99 + U99*J99^2 +  V99*J99^3))/2</f>
        <v>994.57424057521689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</row>
    <row r="100" spans="1:34" x14ac:dyDescent="0.25">
      <c r="A100">
        <f t="shared" si="24"/>
        <v>1.4E-2</v>
      </c>
      <c r="B100" s="1">
        <f t="shared" si="25"/>
        <v>50.688418169564521</v>
      </c>
      <c r="C100">
        <v>2500</v>
      </c>
      <c r="D100" s="2">
        <v>2.4890604814668422</v>
      </c>
      <c r="E100" s="1">
        <f t="shared" si="20"/>
        <v>112.54535873000475</v>
      </c>
      <c r="F100" s="1">
        <f t="shared" si="21"/>
        <v>337.63607619001425</v>
      </c>
      <c r="G100" s="8">
        <f t="shared" si="23"/>
        <v>273.1351538461542</v>
      </c>
      <c r="H100">
        <v>315</v>
      </c>
      <c r="I100">
        <v>295</v>
      </c>
      <c r="J100" s="1">
        <v>297.87512297743717</v>
      </c>
      <c r="K100" s="2">
        <f t="shared" si="26"/>
        <v>17.124877022562828</v>
      </c>
      <c r="L100" s="8">
        <v>741.76382704019034</v>
      </c>
      <c r="M100" s="1">
        <f t="shared" si="22"/>
        <v>8.8289089987310874</v>
      </c>
      <c r="N100" s="1">
        <f t="shared" si="27"/>
        <v>4180.3486387264202</v>
      </c>
      <c r="O100" s="1">
        <f t="shared" si="28"/>
        <v>994.30997888709624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</row>
    <row r="101" spans="1:34" x14ac:dyDescent="0.25">
      <c r="A101">
        <f t="shared" si="24"/>
        <v>0.02</v>
      </c>
      <c r="B101" s="1">
        <f t="shared" si="25"/>
        <v>72.433560911391623</v>
      </c>
      <c r="C101">
        <v>2500</v>
      </c>
      <c r="D101" s="2">
        <v>2.4890604814668422</v>
      </c>
      <c r="E101" s="1">
        <f t="shared" si="20"/>
        <v>112.54535873000475</v>
      </c>
      <c r="F101" s="1">
        <f t="shared" si="21"/>
        <v>337.63607619001425</v>
      </c>
      <c r="G101" s="8">
        <f t="shared" si="23"/>
        <v>447.8042307692308</v>
      </c>
      <c r="H101">
        <v>315</v>
      </c>
      <c r="I101">
        <v>295</v>
      </c>
      <c r="J101" s="1">
        <v>300.12579436855913</v>
      </c>
      <c r="K101" s="2">
        <f t="shared" si="26"/>
        <v>14.874205631440873</v>
      </c>
      <c r="L101" s="8">
        <v>919.2068490001883</v>
      </c>
      <c r="M101" s="1">
        <f t="shared" si="22"/>
        <v>10.925293627937693</v>
      </c>
      <c r="N101" s="1">
        <f t="shared" si="27"/>
        <v>4179.8033290606563</v>
      </c>
      <c r="O101" s="1">
        <f t="shared" si="28"/>
        <v>994.01436425413362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</row>
    <row r="102" spans="1:34" x14ac:dyDescent="0.25">
      <c r="A102">
        <f t="shared" si="24"/>
        <v>2.5999999999999999E-2</v>
      </c>
      <c r="B102" s="1">
        <f t="shared" si="25"/>
        <v>94.188737515446419</v>
      </c>
      <c r="C102">
        <v>2500</v>
      </c>
      <c r="D102" s="2">
        <v>2.4890604814668422</v>
      </c>
      <c r="E102" s="1">
        <f t="shared" si="20"/>
        <v>112.54535873000475</v>
      </c>
      <c r="F102" s="1">
        <f t="shared" si="21"/>
        <v>337.63607619001425</v>
      </c>
      <c r="G102" s="8">
        <f t="shared" si="23"/>
        <v>657.03999999999974</v>
      </c>
      <c r="H102">
        <v>315</v>
      </c>
      <c r="I102">
        <v>295</v>
      </c>
      <c r="J102" s="1">
        <v>302.00319271584578</v>
      </c>
      <c r="K102" s="2">
        <f t="shared" si="26"/>
        <v>12.996807284154215</v>
      </c>
      <c r="L102" s="8">
        <v>1043.1825555822654</v>
      </c>
      <c r="M102" s="1">
        <f t="shared" si="22"/>
        <v>12.385388625984689</v>
      </c>
      <c r="N102" s="1">
        <f t="shared" si="27"/>
        <v>4179.4410799250491</v>
      </c>
      <c r="O102" s="1">
        <f t="shared" si="28"/>
        <v>993.74938521338731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</row>
    <row r="103" spans="1:34" x14ac:dyDescent="0.25">
      <c r="A103">
        <f t="shared" si="24"/>
        <v>3.2000000000000001E-2</v>
      </c>
      <c r="B103" s="1">
        <f t="shared" si="25"/>
        <v>115.9508632590168</v>
      </c>
      <c r="C103">
        <v>2500</v>
      </c>
      <c r="D103" s="2">
        <v>2.4890604814668422</v>
      </c>
      <c r="E103" s="1">
        <f t="shared" si="20"/>
        <v>112.54535873000475</v>
      </c>
      <c r="F103" s="1">
        <f t="shared" si="21"/>
        <v>337.63607619001425</v>
      </c>
      <c r="G103" s="8">
        <f t="shared" si="23"/>
        <v>900.84246153846095</v>
      </c>
      <c r="H103">
        <v>315</v>
      </c>
      <c r="I103">
        <v>295</v>
      </c>
      <c r="J103" s="1">
        <v>303.51483239253758</v>
      </c>
      <c r="K103" s="2">
        <f t="shared" si="26"/>
        <v>11.485167607462415</v>
      </c>
      <c r="L103" s="8">
        <v>1133.7938226189262</v>
      </c>
      <c r="M103" s="1">
        <f t="shared" si="22"/>
        <v>13.449892324482024</v>
      </c>
      <c r="N103" s="1">
        <f t="shared" si="27"/>
        <v>4179.2046958575374</v>
      </c>
      <c r="O103" s="1">
        <f t="shared" si="28"/>
        <v>993.52429781105229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</row>
    <row r="104" spans="1:34" x14ac:dyDescent="0.25">
      <c r="A104">
        <f t="shared" si="24"/>
        <v>3.7999999999999999E-2</v>
      </c>
      <c r="B104" s="1">
        <f t="shared" si="25"/>
        <v>137.71786801935244</v>
      </c>
      <c r="C104">
        <v>2500</v>
      </c>
      <c r="D104" s="2">
        <v>2.4890604814668422</v>
      </c>
      <c r="E104" s="1">
        <f t="shared" si="20"/>
        <v>112.54535873000475</v>
      </c>
      <c r="F104" s="1">
        <f t="shared" si="21"/>
        <v>337.63607619001425</v>
      </c>
      <c r="G104" s="8">
        <f t="shared" si="23"/>
        <v>1179.2116153846146</v>
      </c>
      <c r="H104">
        <v>315</v>
      </c>
      <c r="I104">
        <v>295</v>
      </c>
      <c r="J104" s="1">
        <v>304.73530195901782</v>
      </c>
      <c r="K104" s="2">
        <f t="shared" si="26"/>
        <v>10.264698040982182</v>
      </c>
      <c r="L104" s="8">
        <v>1202.6405932882869</v>
      </c>
      <c r="M104" s="1">
        <f t="shared" si="22"/>
        <v>14.257047472061057</v>
      </c>
      <c r="N104" s="1">
        <f t="shared" si="27"/>
        <v>4179.0466744874129</v>
      </c>
      <c r="O104" s="1">
        <f t="shared" si="28"/>
        <v>993.33515663179264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</row>
    <row r="105" spans="1:34" x14ac:dyDescent="0.25">
      <c r="A105">
        <f t="shared" si="24"/>
        <v>4.3999999999999997E-2</v>
      </c>
      <c r="B105" s="1">
        <f t="shared" si="25"/>
        <v>159.48838721805416</v>
      </c>
      <c r="C105">
        <v>2500</v>
      </c>
      <c r="D105" s="2">
        <v>2.4890604814668422</v>
      </c>
      <c r="E105" s="1">
        <f t="shared" si="20"/>
        <v>112.54535873000475</v>
      </c>
      <c r="F105" s="1">
        <f t="shared" si="21"/>
        <v>337.63607619001425</v>
      </c>
      <c r="G105" s="8">
        <f t="shared" si="23"/>
        <v>1492.1474615384604</v>
      </c>
      <c r="H105">
        <v>315</v>
      </c>
      <c r="I105">
        <v>295</v>
      </c>
      <c r="J105" s="1">
        <v>305.7329020810019</v>
      </c>
      <c r="K105" s="2">
        <f t="shared" si="26"/>
        <v>9.267097918998104</v>
      </c>
      <c r="L105" s="8">
        <v>1256.6254170994116</v>
      </c>
      <c r="M105" s="1">
        <f t="shared" ref="M105:M136" si="29">((H105-I105)-(J105-I105))/(LN((H105-I105)/(J105-I105)))</f>
        <v>14.888858632195955</v>
      </c>
      <c r="N105" s="1">
        <f t="shared" si="27"/>
        <v>4178.9376006700286</v>
      </c>
      <c r="O105" s="1">
        <f t="shared" si="28"/>
        <v>993.17575883085374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</row>
    <row r="106" spans="1:34" x14ac:dyDescent="0.25">
      <c r="A106">
        <f t="shared" si="24"/>
        <v>0.05</v>
      </c>
      <c r="B106" s="1">
        <f t="shared" si="25"/>
        <v>181.26150561179276</v>
      </c>
      <c r="C106">
        <v>2500</v>
      </c>
      <c r="D106" s="2">
        <v>2.4890604814668422</v>
      </c>
      <c r="E106" s="1">
        <f t="shared" si="20"/>
        <v>112.54535873000475</v>
      </c>
      <c r="F106" s="1">
        <f t="shared" si="21"/>
        <v>337.63607619001425</v>
      </c>
      <c r="G106" s="8">
        <f t="shared" si="23"/>
        <v>1839.649999999999</v>
      </c>
      <c r="H106">
        <v>315</v>
      </c>
      <c r="I106">
        <v>295</v>
      </c>
      <c r="J106" s="1">
        <v>306.55994011679917</v>
      </c>
      <c r="K106" s="2">
        <f t="shared" si="26"/>
        <v>8.4400598832008313</v>
      </c>
      <c r="L106" s="8">
        <v>1300.0514880479232</v>
      </c>
      <c r="M106" s="1">
        <f t="shared" si="29"/>
        <v>15.396326778127714</v>
      </c>
      <c r="N106" s="1">
        <f t="shared" si="27"/>
        <v>4178.859933472917</v>
      </c>
      <c r="O106" s="1">
        <f t="shared" si="28"/>
        <v>993.04041082779872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</row>
    <row r="107" spans="1:34" x14ac:dyDescent="0.25">
      <c r="A107">
        <f t="shared" si="24"/>
        <v>5.6000000000000001E-2</v>
      </c>
      <c r="B107" s="1">
        <f t="shared" si="25"/>
        <v>203.0365934701465</v>
      </c>
      <c r="C107">
        <v>2500</v>
      </c>
      <c r="D107" s="2">
        <v>2.4890604814668422</v>
      </c>
      <c r="E107" s="1">
        <f t="shared" si="20"/>
        <v>112.54535873000475</v>
      </c>
      <c r="F107" s="1">
        <f t="shared" si="21"/>
        <v>337.63607619001425</v>
      </c>
      <c r="G107" s="8">
        <f t="shared" si="23"/>
        <v>2221.7192307692294</v>
      </c>
      <c r="H107">
        <v>315</v>
      </c>
      <c r="I107">
        <v>295</v>
      </c>
      <c r="J107" s="1">
        <v>307.25497073982893</v>
      </c>
      <c r="K107" s="2">
        <f t="shared" si="26"/>
        <v>7.7450292601710657</v>
      </c>
      <c r="L107" s="8">
        <v>1335.7224824971913</v>
      </c>
      <c r="M107" s="1">
        <f t="shared" si="29"/>
        <v>15.812615504042185</v>
      </c>
      <c r="N107" s="1">
        <f t="shared" si="27"/>
        <v>4178.8030593410313</v>
      </c>
      <c r="O107" s="1">
        <f t="shared" si="28"/>
        <v>992.92446033696024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</row>
    <row r="108" spans="1:34" x14ac:dyDescent="0.25">
      <c r="A108">
        <f t="shared" si="24"/>
        <v>6.2E-2</v>
      </c>
      <c r="B108" s="1">
        <f t="shared" si="25"/>
        <v>224.81320606183053</v>
      </c>
      <c r="C108">
        <v>2500</v>
      </c>
      <c r="D108" s="2">
        <v>2.4890604814668422</v>
      </c>
      <c r="E108" s="1">
        <f t="shared" si="20"/>
        <v>112.54535873000475</v>
      </c>
      <c r="F108" s="1">
        <f t="shared" si="21"/>
        <v>337.63607619001425</v>
      </c>
      <c r="G108" s="8">
        <f t="shared" si="23"/>
        <v>2638.355153846152</v>
      </c>
      <c r="H108">
        <v>315</v>
      </c>
      <c r="I108">
        <v>295</v>
      </c>
      <c r="J108" s="1">
        <v>307.8463561822947</v>
      </c>
      <c r="K108" s="2">
        <f t="shared" si="26"/>
        <v>7.1536438177053014</v>
      </c>
      <c r="L108" s="8">
        <v>1365.5368132534243</v>
      </c>
      <c r="M108" s="1">
        <f t="shared" si="29"/>
        <v>16.160142766496527</v>
      </c>
      <c r="N108" s="1">
        <f t="shared" si="27"/>
        <v>4178.7603742904485</v>
      </c>
      <c r="O108" s="1">
        <f t="shared" si="28"/>
        <v>992.82423799700257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</row>
    <row r="109" spans="1:34" x14ac:dyDescent="0.25">
      <c r="A109">
        <f t="shared" si="24"/>
        <v>6.8000000000000005E-2</v>
      </c>
      <c r="B109" s="1">
        <f t="shared" si="25"/>
        <v>246.59102156755188</v>
      </c>
      <c r="C109">
        <v>2500</v>
      </c>
      <c r="D109" s="2">
        <v>2.4890604814668422</v>
      </c>
      <c r="E109" s="1">
        <f t="shared" si="20"/>
        <v>112.54535873000475</v>
      </c>
      <c r="F109" s="1">
        <f t="shared" si="21"/>
        <v>337.63607619001425</v>
      </c>
      <c r="G109" s="8">
        <f t="shared" si="23"/>
        <v>3089.5577692307675</v>
      </c>
      <c r="H109">
        <v>315</v>
      </c>
      <c r="I109">
        <v>295</v>
      </c>
      <c r="J109" s="1">
        <v>308.35516772222331</v>
      </c>
      <c r="K109" s="2">
        <f t="shared" si="26"/>
        <v>6.6448322777766862</v>
      </c>
      <c r="L109" s="8">
        <v>1390.8230781703207</v>
      </c>
      <c r="M109" s="1">
        <f t="shared" si="29"/>
        <v>16.454574695339009</v>
      </c>
      <c r="N109" s="1">
        <f t="shared" si="27"/>
        <v>4178.7276428186433</v>
      </c>
      <c r="O109" s="1">
        <f t="shared" si="28"/>
        <v>992.73687437536637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</row>
    <row r="110" spans="1:34" x14ac:dyDescent="0.25">
      <c r="A110">
        <f t="shared" si="24"/>
        <v>7.3999999999999996E-2</v>
      </c>
      <c r="B110" s="1">
        <f t="shared" si="25"/>
        <v>268.36882472234385</v>
      </c>
      <c r="C110">
        <v>2500</v>
      </c>
      <c r="D110" s="2">
        <v>2.4890604814668422</v>
      </c>
      <c r="E110" s="1">
        <f t="shared" si="20"/>
        <v>112.54535873000475</v>
      </c>
      <c r="F110" s="1">
        <f t="shared" si="21"/>
        <v>337.63607619001425</v>
      </c>
      <c r="G110" s="8">
        <f t="shared" si="23"/>
        <v>3575.3270769230739</v>
      </c>
      <c r="H110">
        <v>315</v>
      </c>
      <c r="I110">
        <v>295</v>
      </c>
      <c r="J110" s="1">
        <v>308.77655631778077</v>
      </c>
      <c r="K110" s="2">
        <f t="shared" si="26"/>
        <v>6.2234436822192265</v>
      </c>
      <c r="L110" s="8">
        <v>1411.5250785984781</v>
      </c>
      <c r="M110" s="1">
        <f t="shared" si="29"/>
        <v>16.695401445267418</v>
      </c>
      <c r="N110" s="1">
        <f t="shared" si="27"/>
        <v>4178.7032090455305</v>
      </c>
      <c r="O110" s="1">
        <f t="shared" si="28"/>
        <v>992.66373534861646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</row>
    <row r="111" spans="1:34" x14ac:dyDescent="0.25">
      <c r="A111">
        <f t="shared" si="24"/>
        <v>8.0000000000000002E-3</v>
      </c>
      <c r="B111" s="1">
        <f t="shared" si="25"/>
        <v>28.956619148364322</v>
      </c>
      <c r="C111">
        <v>3000</v>
      </c>
      <c r="D111" s="2">
        <v>3.0105401844532276</v>
      </c>
      <c r="E111" s="1">
        <f t="shared" si="20"/>
        <v>136.12458498023713</v>
      </c>
      <c r="F111" s="1">
        <f t="shared" si="21"/>
        <v>408.37375494071136</v>
      </c>
      <c r="G111" s="8">
        <f t="shared" ref="G111:G142" si="30">G99</f>
        <v>133.03276923076993</v>
      </c>
      <c r="H111">
        <v>315</v>
      </c>
      <c r="I111">
        <v>295</v>
      </c>
      <c r="J111" s="1">
        <v>295.53127863962698</v>
      </c>
      <c r="K111" s="2">
        <f t="shared" si="26"/>
        <v>19.468721360373024</v>
      </c>
      <c r="L111" s="8">
        <v>509.97261644231537</v>
      </c>
      <c r="M111" s="1">
        <f t="shared" si="29"/>
        <v>5.3659435540951943</v>
      </c>
      <c r="N111" s="1">
        <f t="shared" si="27"/>
        <v>4181.0595372204689</v>
      </c>
      <c r="O111" s="1">
        <f t="shared" si="28"/>
        <v>994.59124880698755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4" x14ac:dyDescent="0.25">
      <c r="A112">
        <f t="shared" si="24"/>
        <v>1.4E-2</v>
      </c>
      <c r="B112" s="1">
        <f t="shared" si="25"/>
        <v>50.68599412095115</v>
      </c>
      <c r="C112">
        <v>3000</v>
      </c>
      <c r="D112" s="2">
        <v>3.0105401844532276</v>
      </c>
      <c r="E112" s="1">
        <f t="shared" si="20"/>
        <v>136.12458498023713</v>
      </c>
      <c r="F112" s="1">
        <f t="shared" si="21"/>
        <v>408.37375494071136</v>
      </c>
      <c r="G112" s="8">
        <f t="shared" si="30"/>
        <v>273.1351538461542</v>
      </c>
      <c r="H112">
        <v>315</v>
      </c>
      <c r="I112">
        <v>295</v>
      </c>
      <c r="J112" s="1">
        <v>297.49447557565105</v>
      </c>
      <c r="K112" s="2">
        <f t="shared" si="26"/>
        <v>17.505524424348948</v>
      </c>
      <c r="L112" s="8">
        <v>800.83517383355047</v>
      </c>
      <c r="M112" s="1">
        <f t="shared" si="29"/>
        <v>8.4094313807734657</v>
      </c>
      <c r="N112" s="1">
        <f t="shared" si="27"/>
        <v>4180.4537626636775</v>
      </c>
      <c r="O112" s="1">
        <f t="shared" si="28"/>
        <v>994.35753158419493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8" x14ac:dyDescent="0.25">
      <c r="A113">
        <f t="shared" si="24"/>
        <v>0.02</v>
      </c>
      <c r="B113" s="1">
        <f t="shared" si="25"/>
        <v>72.42874308693672</v>
      </c>
      <c r="C113">
        <v>3000</v>
      </c>
      <c r="D113" s="2">
        <v>3.0105401844532276</v>
      </c>
      <c r="E113" s="1">
        <f t="shared" si="20"/>
        <v>136.12458498023713</v>
      </c>
      <c r="F113" s="1">
        <f t="shared" si="21"/>
        <v>408.37375494071136</v>
      </c>
      <c r="G113" s="8">
        <f t="shared" si="30"/>
        <v>447.8042307692308</v>
      </c>
      <c r="H113">
        <v>315</v>
      </c>
      <c r="I113">
        <v>295</v>
      </c>
      <c r="J113" s="1">
        <v>299.63814949999949</v>
      </c>
      <c r="K113" s="2">
        <f t="shared" si="26"/>
        <v>15.361850500000514</v>
      </c>
      <c r="L113" s="8">
        <v>1002.6984053842391</v>
      </c>
      <c r="M113" s="1">
        <f t="shared" si="29"/>
        <v>10.51161481381301</v>
      </c>
      <c r="N113" s="1">
        <f t="shared" si="27"/>
        <v>4179.9107870087792</v>
      </c>
      <c r="O113" s="1">
        <f t="shared" si="28"/>
        <v>994.08048422955369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8" x14ac:dyDescent="0.25">
      <c r="A114">
        <f t="shared" si="24"/>
        <v>2.5999999999999999E-2</v>
      </c>
      <c r="B114" s="1">
        <f t="shared" si="25"/>
        <v>94.181620548817563</v>
      </c>
      <c r="C114">
        <v>3000</v>
      </c>
      <c r="D114" s="2">
        <v>3.0105401844532276</v>
      </c>
      <c r="E114" s="1">
        <f t="shared" si="20"/>
        <v>136.12458498023713</v>
      </c>
      <c r="F114" s="1">
        <f t="shared" si="21"/>
        <v>408.37375494071136</v>
      </c>
      <c r="G114" s="8">
        <f t="shared" si="30"/>
        <v>657.03999999999974</v>
      </c>
      <c r="H114">
        <v>315</v>
      </c>
      <c r="I114">
        <v>295</v>
      </c>
      <c r="J114" s="1">
        <v>301.48275345217809</v>
      </c>
      <c r="K114" s="2">
        <f t="shared" si="26"/>
        <v>13.517246547821912</v>
      </c>
      <c r="L114" s="8">
        <v>1145.9676974416807</v>
      </c>
      <c r="M114" s="1">
        <f t="shared" si="29"/>
        <v>11.998405175941302</v>
      </c>
      <c r="N114" s="1">
        <f t="shared" si="27"/>
        <v>4179.5335833893623</v>
      </c>
      <c r="O114" s="1">
        <f t="shared" si="28"/>
        <v>993.82447928344902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</row>
    <row r="115" spans="1:38" x14ac:dyDescent="0.25">
      <c r="A115">
        <f t="shared" si="24"/>
        <v>3.2000000000000001E-2</v>
      </c>
      <c r="B115" s="1">
        <f t="shared" si="25"/>
        <v>115.94170206467898</v>
      </c>
      <c r="C115">
        <v>3000</v>
      </c>
      <c r="D115" s="2">
        <v>3.0105401844532276</v>
      </c>
      <c r="E115" s="1">
        <f t="shared" si="20"/>
        <v>136.12458498023713</v>
      </c>
      <c r="F115" s="1">
        <f t="shared" si="21"/>
        <v>408.37375494071136</v>
      </c>
      <c r="G115" s="8">
        <f t="shared" si="30"/>
        <v>900.84246153846095</v>
      </c>
      <c r="H115">
        <v>315</v>
      </c>
      <c r="I115">
        <v>295</v>
      </c>
      <c r="J115" s="1">
        <v>302.99539730878962</v>
      </c>
      <c r="K115" s="2">
        <f t="shared" si="26"/>
        <v>12.00460269121038</v>
      </c>
      <c r="L115" s="8">
        <v>1251.7430140304909</v>
      </c>
      <c r="M115" s="1">
        <f t="shared" si="29"/>
        <v>13.09307971880278</v>
      </c>
      <c r="N115" s="1">
        <f t="shared" si="27"/>
        <v>4179.280664384939</v>
      </c>
      <c r="O115" s="1">
        <f t="shared" si="28"/>
        <v>993.60280165401377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</row>
    <row r="116" spans="1:38" x14ac:dyDescent="0.25">
      <c r="A116">
        <f t="shared" si="24"/>
        <v>3.7999999999999999E-2</v>
      </c>
      <c r="B116" s="1">
        <f t="shared" si="25"/>
        <v>137.70693391592798</v>
      </c>
      <c r="C116">
        <v>3000</v>
      </c>
      <c r="D116" s="2">
        <v>3.0105401844532276</v>
      </c>
      <c r="E116" s="1">
        <f t="shared" si="20"/>
        <v>136.12458498023713</v>
      </c>
      <c r="F116" s="1">
        <f t="shared" si="21"/>
        <v>408.37375494071136</v>
      </c>
      <c r="G116" s="8">
        <f t="shared" si="30"/>
        <v>1179.2116153846146</v>
      </c>
      <c r="H116">
        <v>315</v>
      </c>
      <c r="I116">
        <v>295</v>
      </c>
      <c r="J116" s="1">
        <v>304.23146586605446</v>
      </c>
      <c r="K116" s="2">
        <f t="shared" si="26"/>
        <v>10.768534133945536</v>
      </c>
      <c r="L116" s="8">
        <v>1332.6771406016408</v>
      </c>
      <c r="M116" s="1">
        <f t="shared" si="29"/>
        <v>13.928771503818032</v>
      </c>
      <c r="N116" s="1">
        <f t="shared" si="27"/>
        <v>4179.108519346908</v>
      </c>
      <c r="O116" s="1">
        <f t="shared" si="28"/>
        <v>993.41402869022068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</row>
    <row r="117" spans="1:38" x14ac:dyDescent="0.25">
      <c r="A117">
        <f t="shared" si="24"/>
        <v>4.3999999999999997E-2</v>
      </c>
      <c r="B117" s="1">
        <f t="shared" si="25"/>
        <v>159.47592431196736</v>
      </c>
      <c r="C117">
        <v>3000</v>
      </c>
      <c r="D117" s="2">
        <v>3.0105401844532276</v>
      </c>
      <c r="E117" s="1">
        <f t="shared" si="20"/>
        <v>136.12458498023713</v>
      </c>
      <c r="F117" s="1">
        <f t="shared" si="21"/>
        <v>408.37375494071136</v>
      </c>
      <c r="G117" s="8">
        <f t="shared" si="30"/>
        <v>1492.1474615384604</v>
      </c>
      <c r="H117">
        <v>315</v>
      </c>
      <c r="I117">
        <v>295</v>
      </c>
      <c r="J117" s="1">
        <v>305.25047037460189</v>
      </c>
      <c r="K117" s="2">
        <f t="shared" si="26"/>
        <v>9.749529625398111</v>
      </c>
      <c r="L117" s="8">
        <v>1396.4680084242207</v>
      </c>
      <c r="M117" s="1">
        <f t="shared" si="29"/>
        <v>14.586180482646069</v>
      </c>
      <c r="N117" s="1">
        <f t="shared" si="27"/>
        <v>4178.9881798867391</v>
      </c>
      <c r="O117" s="1">
        <f t="shared" si="28"/>
        <v>993.25337466072517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</row>
    <row r="118" spans="1:38" x14ac:dyDescent="0.25">
      <c r="A118">
        <f t="shared" si="24"/>
        <v>0.05</v>
      </c>
      <c r="B118" s="1">
        <f t="shared" si="25"/>
        <v>181.24772181666376</v>
      </c>
      <c r="C118">
        <v>3000</v>
      </c>
      <c r="D118" s="2">
        <v>3.0105401844532276</v>
      </c>
      <c r="E118" s="1">
        <f t="shared" si="20"/>
        <v>136.12458498023713</v>
      </c>
      <c r="F118" s="1">
        <f t="shared" si="21"/>
        <v>408.37375494071136</v>
      </c>
      <c r="G118" s="8">
        <f t="shared" si="30"/>
        <v>1839.649999999999</v>
      </c>
      <c r="H118">
        <v>315</v>
      </c>
      <c r="I118">
        <v>295</v>
      </c>
      <c r="J118" s="1">
        <v>306.10064693778946</v>
      </c>
      <c r="K118" s="2">
        <f t="shared" si="26"/>
        <v>8.8993530622105368</v>
      </c>
      <c r="L118" s="8">
        <v>1447.9853603325435</v>
      </c>
      <c r="M118" s="1">
        <f t="shared" si="29"/>
        <v>15.116216140036361</v>
      </c>
      <c r="N118" s="1">
        <f t="shared" si="27"/>
        <v>4178.9016851290335</v>
      </c>
      <c r="O118" s="1">
        <f t="shared" si="28"/>
        <v>993.11593103539337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</row>
    <row r="119" spans="1:38" x14ac:dyDescent="0.25">
      <c r="A119">
        <f t="shared" si="24"/>
        <v>5.6000000000000001E-2</v>
      </c>
      <c r="B119" s="1">
        <f t="shared" si="25"/>
        <v>203.02166259701895</v>
      </c>
      <c r="C119">
        <v>3000</v>
      </c>
      <c r="D119" s="2">
        <v>3.0105401844532276</v>
      </c>
      <c r="E119" s="1">
        <f t="shared" si="20"/>
        <v>136.12458498023713</v>
      </c>
      <c r="F119" s="1">
        <f t="shared" si="21"/>
        <v>408.37375494071136</v>
      </c>
      <c r="G119" s="8">
        <f t="shared" si="30"/>
        <v>2221.7192307692294</v>
      </c>
      <c r="H119">
        <v>315</v>
      </c>
      <c r="I119">
        <v>295</v>
      </c>
      <c r="J119" s="1">
        <v>306.81865696943771</v>
      </c>
      <c r="K119" s="2">
        <f t="shared" si="26"/>
        <v>8.1813430305622887</v>
      </c>
      <c r="L119" s="8">
        <v>1490.4352865609933</v>
      </c>
      <c r="M119" s="1">
        <f t="shared" si="29"/>
        <v>15.552320234755413</v>
      </c>
      <c r="N119" s="1">
        <f t="shared" si="27"/>
        <v>4178.8378920079977</v>
      </c>
      <c r="O119" s="1">
        <f t="shared" si="28"/>
        <v>992.9974832299506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</row>
    <row r="120" spans="1:38" x14ac:dyDescent="0.25">
      <c r="A120">
        <f t="shared" si="24"/>
        <v>6.2E-2</v>
      </c>
      <c r="B120" s="1">
        <f t="shared" si="25"/>
        <v>224.79727280166074</v>
      </c>
      <c r="C120">
        <v>3000</v>
      </c>
      <c r="D120" s="2">
        <v>3.0105401844532276</v>
      </c>
      <c r="E120" s="1">
        <f t="shared" si="20"/>
        <v>136.12458498023713</v>
      </c>
      <c r="F120" s="1">
        <f t="shared" si="21"/>
        <v>408.37375494071136</v>
      </c>
      <c r="G120" s="8">
        <f t="shared" si="30"/>
        <v>2638.355153846152</v>
      </c>
      <c r="H120">
        <v>315</v>
      </c>
      <c r="I120">
        <v>295</v>
      </c>
      <c r="J120" s="1">
        <v>307.43200656737508</v>
      </c>
      <c r="K120" s="2">
        <f t="shared" si="26"/>
        <v>7.5679934326249167</v>
      </c>
      <c r="L120" s="8">
        <v>1526.0058046393603</v>
      </c>
      <c r="M120" s="1">
        <f t="shared" si="29"/>
        <v>15.917271771607622</v>
      </c>
      <c r="N120" s="1">
        <f t="shared" si="27"/>
        <v>4178.789744018618</v>
      </c>
      <c r="O120" s="1">
        <f t="shared" si="28"/>
        <v>992.89460774255019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</row>
    <row r="121" spans="1:38" x14ac:dyDescent="0.25">
      <c r="A121">
        <f t="shared" si="24"/>
        <v>6.8000000000000005E-2</v>
      </c>
      <c r="B121" s="1">
        <f t="shared" si="25"/>
        <v>246.57420663083084</v>
      </c>
      <c r="C121">
        <v>3000</v>
      </c>
      <c r="D121" s="2">
        <v>3.0105401844532276</v>
      </c>
      <c r="E121" s="1">
        <f t="shared" si="20"/>
        <v>136.12458498023713</v>
      </c>
      <c r="F121" s="1">
        <f t="shared" si="21"/>
        <v>408.37375494071136</v>
      </c>
      <c r="G121" s="8">
        <f t="shared" si="30"/>
        <v>3089.5577692307675</v>
      </c>
      <c r="H121">
        <v>315</v>
      </c>
      <c r="I121">
        <v>295</v>
      </c>
      <c r="J121" s="1">
        <v>307.96141700294828</v>
      </c>
      <c r="K121" s="2">
        <f t="shared" si="26"/>
        <v>7.0385829970517193</v>
      </c>
      <c r="L121" s="8">
        <v>1556.2376317061849</v>
      </c>
      <c r="M121" s="1">
        <f t="shared" si="29"/>
        <v>16.22708420302882</v>
      </c>
      <c r="N121" s="1">
        <f t="shared" si="27"/>
        <v>4178.752655879216</v>
      </c>
      <c r="O121" s="1">
        <f t="shared" si="28"/>
        <v>992.80457329631736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</row>
    <row r="122" spans="1:38" x14ac:dyDescent="0.25">
      <c r="A122">
        <f t="shared" si="24"/>
        <v>7.3999999999999996E-2</v>
      </c>
      <c r="B122" s="1">
        <f t="shared" si="25"/>
        <v>268.3511947317532</v>
      </c>
      <c r="C122">
        <v>3000</v>
      </c>
      <c r="D122" s="2">
        <v>3.0105401844532276</v>
      </c>
      <c r="E122" s="1">
        <f t="shared" si="20"/>
        <v>136.12458498023713</v>
      </c>
      <c r="F122" s="1">
        <f t="shared" si="21"/>
        <v>408.37375494071136</v>
      </c>
      <c r="G122" s="8">
        <f t="shared" si="30"/>
        <v>3575.3270769230739</v>
      </c>
      <c r="H122">
        <v>315</v>
      </c>
      <c r="I122">
        <v>295</v>
      </c>
      <c r="J122" s="1">
        <v>308.40101714652548</v>
      </c>
      <c r="K122" s="2">
        <f t="shared" si="26"/>
        <v>6.5989828534745243</v>
      </c>
      <c r="L122" s="8">
        <v>1581.0316139722349</v>
      </c>
      <c r="M122" s="1">
        <f t="shared" si="29"/>
        <v>16.480907705751843</v>
      </c>
      <c r="N122" s="1">
        <f t="shared" si="27"/>
        <v>4178.7248687962065</v>
      </c>
      <c r="O122" s="1">
        <f t="shared" si="28"/>
        <v>992.72895082988668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</row>
    <row r="123" spans="1:38" x14ac:dyDescent="0.25">
      <c r="A123">
        <f t="shared" si="24"/>
        <v>8.0000000000000002E-3</v>
      </c>
      <c r="B123" s="1">
        <f t="shared" si="25"/>
        <v>28.956301368280219</v>
      </c>
      <c r="C123">
        <f t="shared" ref="C123:C154" si="31">C111+500</f>
        <v>3500</v>
      </c>
      <c r="D123" s="2">
        <v>3.4698579523715414</v>
      </c>
      <c r="E123" s="1">
        <f t="shared" si="20"/>
        <v>156.8930971744316</v>
      </c>
      <c r="F123" s="1">
        <f t="shared" si="21"/>
        <v>470.67929152329481</v>
      </c>
      <c r="G123" s="8">
        <f t="shared" si="30"/>
        <v>133.03276923076993</v>
      </c>
      <c r="H123">
        <v>315</v>
      </c>
      <c r="I123">
        <v>295</v>
      </c>
      <c r="J123" s="1">
        <v>295.43537445667101</v>
      </c>
      <c r="K123" s="2">
        <f t="shared" si="26"/>
        <v>19.564625543328987</v>
      </c>
      <c r="L123" s="8">
        <v>531.84178668609354</v>
      </c>
      <c r="M123" s="1">
        <f t="shared" si="29"/>
        <v>5.1118862650167083</v>
      </c>
      <c r="N123" s="1">
        <f t="shared" si="27"/>
        <v>4181.091958180029</v>
      </c>
      <c r="O123" s="1">
        <f t="shared" si="28"/>
        <v>994.60216391961444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J123" s="6"/>
      <c r="AK123" s="6"/>
      <c r="AL123" s="6"/>
    </row>
    <row r="124" spans="1:38" x14ac:dyDescent="0.25">
      <c r="A124">
        <f t="shared" si="24"/>
        <v>1.4E-2</v>
      </c>
      <c r="B124" s="1">
        <f t="shared" si="25"/>
        <v>50.684295445694509</v>
      </c>
      <c r="C124">
        <f t="shared" si="31"/>
        <v>3500</v>
      </c>
      <c r="D124" s="2">
        <v>3.4698579523715414</v>
      </c>
      <c r="E124" s="1">
        <f t="shared" si="20"/>
        <v>156.8930971744316</v>
      </c>
      <c r="F124" s="1">
        <f t="shared" si="21"/>
        <v>470.67929152329481</v>
      </c>
      <c r="G124" s="8">
        <f t="shared" si="30"/>
        <v>273.1351538461542</v>
      </c>
      <c r="H124">
        <v>315</v>
      </c>
      <c r="I124">
        <v>295</v>
      </c>
      <c r="J124" s="1">
        <v>297.22421614630002</v>
      </c>
      <c r="K124" s="2">
        <f t="shared" si="26"/>
        <v>17.775783853699977</v>
      </c>
      <c r="L124" s="8">
        <v>843.94254672623242</v>
      </c>
      <c r="M124" s="1">
        <f t="shared" si="29"/>
        <v>8.0934114440126663</v>
      </c>
      <c r="N124" s="1">
        <f t="shared" si="27"/>
        <v>4180.530770704102</v>
      </c>
      <c r="O124" s="1">
        <f t="shared" si="28"/>
        <v>994.39085730215766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  <c r="AJ124" s="6"/>
      <c r="AK124" s="6"/>
      <c r="AL124" s="6"/>
    </row>
    <row r="125" spans="1:38" x14ac:dyDescent="0.25">
      <c r="A125">
        <f t="shared" si="24"/>
        <v>0.02</v>
      </c>
      <c r="B125" s="1">
        <f t="shared" si="25"/>
        <v>72.425241712805629</v>
      </c>
      <c r="C125">
        <f t="shared" si="31"/>
        <v>3500</v>
      </c>
      <c r="D125" s="2">
        <v>3.4698579523715414</v>
      </c>
      <c r="E125" s="1">
        <f t="shared" si="20"/>
        <v>156.8930971744316</v>
      </c>
      <c r="F125" s="1">
        <f t="shared" si="21"/>
        <v>470.67929152329481</v>
      </c>
      <c r="G125" s="8">
        <f t="shared" si="30"/>
        <v>447.8042307692308</v>
      </c>
      <c r="H125">
        <v>315</v>
      </c>
      <c r="I125">
        <v>295</v>
      </c>
      <c r="J125" s="1">
        <v>299.27834217557898</v>
      </c>
      <c r="K125" s="2">
        <f t="shared" si="26"/>
        <v>15.721657824421015</v>
      </c>
      <c r="L125" s="8">
        <v>1065.0108040561522</v>
      </c>
      <c r="M125" s="1">
        <f t="shared" si="29"/>
        <v>10.194525673895589</v>
      </c>
      <c r="N125" s="1">
        <f t="shared" si="27"/>
        <v>4179.9937788894604</v>
      </c>
      <c r="O125" s="1">
        <f t="shared" si="28"/>
        <v>994.12854271868514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  <c r="AJ125" s="6"/>
      <c r="AK125" s="6"/>
      <c r="AL125" s="6"/>
    </row>
    <row r="126" spans="1:38" x14ac:dyDescent="0.25">
      <c r="A126">
        <f t="shared" si="24"/>
        <v>2.5999999999999999E-2</v>
      </c>
      <c r="B126" s="1">
        <f t="shared" si="25"/>
        <v>94.176337438666707</v>
      </c>
      <c r="C126">
        <f t="shared" si="31"/>
        <v>3500</v>
      </c>
      <c r="D126" s="2">
        <v>3.4698579523715414</v>
      </c>
      <c r="E126" s="1">
        <f t="shared" si="20"/>
        <v>156.8930971744316</v>
      </c>
      <c r="F126" s="1">
        <f t="shared" si="21"/>
        <v>470.67929152329481</v>
      </c>
      <c r="G126" s="8">
        <f t="shared" si="30"/>
        <v>657.03999999999974</v>
      </c>
      <c r="H126">
        <v>315</v>
      </c>
      <c r="I126">
        <v>295</v>
      </c>
      <c r="J126" s="1">
        <v>301.09064894781483</v>
      </c>
      <c r="K126" s="2">
        <f t="shared" si="26"/>
        <v>13.909351052185173</v>
      </c>
      <c r="L126" s="8">
        <v>1223.8542079450228</v>
      </c>
      <c r="M126" s="1">
        <f t="shared" si="29"/>
        <v>11.698580871846662</v>
      </c>
      <c r="N126" s="1">
        <f t="shared" si="27"/>
        <v>4179.6072166779895</v>
      </c>
      <c r="O126" s="1">
        <f t="shared" si="28"/>
        <v>993.8802309121221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  <c r="AJ126" s="6"/>
      <c r="AK126" s="6"/>
      <c r="AL126" s="6"/>
    </row>
    <row r="127" spans="1:38" x14ac:dyDescent="0.25">
      <c r="A127">
        <f t="shared" si="24"/>
        <v>3.2000000000000001E-2</v>
      </c>
      <c r="B127" s="1">
        <f t="shared" si="25"/>
        <v>115.93480451801371</v>
      </c>
      <c r="C127">
        <f t="shared" si="31"/>
        <v>3500</v>
      </c>
      <c r="D127" s="2">
        <v>3.4698579523715414</v>
      </c>
      <c r="E127" s="1">
        <f t="shared" si="20"/>
        <v>156.8930971744316</v>
      </c>
      <c r="F127" s="1">
        <f t="shared" si="21"/>
        <v>470.67929152329481</v>
      </c>
      <c r="G127" s="8">
        <f t="shared" si="30"/>
        <v>900.84246153846095</v>
      </c>
      <c r="H127">
        <v>315</v>
      </c>
      <c r="I127">
        <v>295</v>
      </c>
      <c r="J127" s="1">
        <v>302.59887492390965</v>
      </c>
      <c r="K127" s="2">
        <f t="shared" si="26"/>
        <v>12.401125076090352</v>
      </c>
      <c r="L127" s="8">
        <v>1342.068607687165</v>
      </c>
      <c r="M127" s="1">
        <f t="shared" si="29"/>
        <v>12.814626501554381</v>
      </c>
      <c r="N127" s="1">
        <f t="shared" si="27"/>
        <v>4179.3423180231639</v>
      </c>
      <c r="O127" s="1">
        <f t="shared" si="28"/>
        <v>993.66191609958219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  <c r="AJ127" s="6"/>
      <c r="AK127" s="6"/>
      <c r="AL127" s="6"/>
    </row>
    <row r="128" spans="1:38" x14ac:dyDescent="0.25">
      <c r="A128">
        <f t="shared" si="24"/>
        <v>3.7999999999999999E-2</v>
      </c>
      <c r="B128" s="1">
        <f t="shared" si="25"/>
        <v>137.6986173205712</v>
      </c>
      <c r="C128">
        <f t="shared" si="31"/>
        <v>3500</v>
      </c>
      <c r="D128" s="2">
        <v>3.4698579523715414</v>
      </c>
      <c r="E128" s="1">
        <f t="shared" si="20"/>
        <v>156.8930971744316</v>
      </c>
      <c r="F128" s="1">
        <f t="shared" si="21"/>
        <v>470.67929152329481</v>
      </c>
      <c r="G128" s="8">
        <f t="shared" si="30"/>
        <v>1179.2116153846146</v>
      </c>
      <c r="H128">
        <v>315</v>
      </c>
      <c r="I128">
        <v>295</v>
      </c>
      <c r="J128" s="1">
        <v>303.84335843425032</v>
      </c>
      <c r="K128" s="2">
        <f t="shared" si="26"/>
        <v>11.15664156574968</v>
      </c>
      <c r="L128" s="8">
        <v>1433.0261215228375</v>
      </c>
      <c r="M128" s="1">
        <f t="shared" si="29"/>
        <v>13.671256540782196</v>
      </c>
      <c r="N128" s="1">
        <f t="shared" si="27"/>
        <v>4179.159385304446</v>
      </c>
      <c r="O128" s="1">
        <f t="shared" si="28"/>
        <v>993.47402800364227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  <c r="AJ128" s="6"/>
      <c r="AK128" s="6"/>
      <c r="AL128" s="6"/>
    </row>
    <row r="129" spans="1:38" x14ac:dyDescent="0.25">
      <c r="A129">
        <f t="shared" si="24"/>
        <v>4.3999999999999997E-2</v>
      </c>
      <c r="B129" s="1">
        <f t="shared" si="25"/>
        <v>159.46637181961015</v>
      </c>
      <c r="C129">
        <f t="shared" si="31"/>
        <v>3500</v>
      </c>
      <c r="D129" s="2">
        <v>3.4698579523715414</v>
      </c>
      <c r="E129" s="1">
        <f t="shared" si="20"/>
        <v>156.8930971744316</v>
      </c>
      <c r="F129" s="1">
        <f t="shared" si="21"/>
        <v>470.67929152329481</v>
      </c>
      <c r="G129" s="8">
        <f t="shared" si="30"/>
        <v>1492.1474615384604</v>
      </c>
      <c r="H129">
        <v>315</v>
      </c>
      <c r="I129">
        <v>295</v>
      </c>
      <c r="J129" s="1">
        <v>304.87638685386003</v>
      </c>
      <c r="K129" s="2">
        <f t="shared" si="26"/>
        <v>10.123613146139974</v>
      </c>
      <c r="L129" s="8">
        <v>1505.0123222203831</v>
      </c>
      <c r="M129" s="1">
        <f t="shared" si="29"/>
        <v>14.347818500914071</v>
      </c>
      <c r="N129" s="1">
        <f t="shared" si="27"/>
        <v>4179.0301853766659</v>
      </c>
      <c r="O129" s="1">
        <f t="shared" si="28"/>
        <v>993.3128733823803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  <c r="AJ129" s="6"/>
      <c r="AK129" s="6"/>
      <c r="AL129" s="6"/>
    </row>
    <row r="130" spans="1:38" x14ac:dyDescent="0.25">
      <c r="A130">
        <f t="shared" si="24"/>
        <v>0.05</v>
      </c>
      <c r="B130" s="1">
        <f t="shared" ref="B130:B161" si="32">A130/O130*3600*1000</f>
        <v>181.23709330265083</v>
      </c>
      <c r="C130">
        <f t="shared" si="31"/>
        <v>3500</v>
      </c>
      <c r="D130" s="2">
        <v>3.4698579523715414</v>
      </c>
      <c r="E130" s="1">
        <f t="shared" si="20"/>
        <v>156.8930971744316</v>
      </c>
      <c r="F130" s="1">
        <f t="shared" si="21"/>
        <v>470.67929152329481</v>
      </c>
      <c r="G130" s="8">
        <f t="shared" si="30"/>
        <v>1839.649999999999</v>
      </c>
      <c r="H130">
        <v>315</v>
      </c>
      <c r="I130">
        <v>295</v>
      </c>
      <c r="J130" s="1">
        <v>305.7427040843088</v>
      </c>
      <c r="K130" s="2">
        <f t="shared" si="26"/>
        <v>9.257295915691202</v>
      </c>
      <c r="L130" s="8">
        <v>1563.3318421689755</v>
      </c>
      <c r="M130" s="1">
        <f t="shared" si="29"/>
        <v>14.894955589151394</v>
      </c>
      <c r="N130" s="1">
        <f t="shared" si="27"/>
        <v>4178.9366140967159</v>
      </c>
      <c r="O130" s="1">
        <f t="shared" si="28"/>
        <v>993.1741715776418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  <c r="AJ130" s="6"/>
      <c r="AK130" s="6"/>
      <c r="AL130" s="6"/>
    </row>
    <row r="131" spans="1:38" x14ac:dyDescent="0.25">
      <c r="A131">
        <f t="shared" si="24"/>
        <v>5.6000000000000001E-2</v>
      </c>
      <c r="B131" s="1">
        <f t="shared" si="32"/>
        <v>203.01009397258878</v>
      </c>
      <c r="C131">
        <f t="shared" si="31"/>
        <v>3500</v>
      </c>
      <c r="D131" s="2">
        <v>3.4698579523715414</v>
      </c>
      <c r="E131" s="1">
        <f t="shared" si="20"/>
        <v>156.8930971744316</v>
      </c>
      <c r="F131" s="1">
        <f t="shared" si="21"/>
        <v>470.67929152329481</v>
      </c>
      <c r="G131" s="8">
        <f t="shared" si="30"/>
        <v>2221.7192307692294</v>
      </c>
      <c r="H131">
        <v>315</v>
      </c>
      <c r="I131">
        <v>295</v>
      </c>
      <c r="J131" s="1">
        <v>306.477266917196</v>
      </c>
      <c r="K131" s="2">
        <f t="shared" ref="K131:K162" si="33">H131-J131</f>
        <v>8.5227330828039953</v>
      </c>
      <c r="L131" s="8">
        <v>1611.5069695682089</v>
      </c>
      <c r="M131" s="1">
        <f t="shared" si="29"/>
        <v>15.346211353048693</v>
      </c>
      <c r="N131" s="1">
        <f t="shared" ref="N131:N162" si="34">((W131 + X131*H131 +Y131*H131^2 +  Z131*H131^3)+(W131 + X131*J131 + Y131*J131^2 +  Z131*J131^3))/2</f>
        <v>4178.8671990641205</v>
      </c>
      <c r="O131" s="1">
        <f t="shared" ref="O131:O162" si="35">((S131 + T131*H131 + U131*H131^2 +  V131*H131^3)+(S131 + T131*J131 + U131*J131^2 +  V131*J131^3))/2</f>
        <v>993.05406965242241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  <c r="AJ131" s="6"/>
      <c r="AK131" s="6"/>
      <c r="AL131" s="6"/>
    </row>
    <row r="132" spans="1:38" x14ac:dyDescent="0.25">
      <c r="A132">
        <f t="shared" si="24"/>
        <v>6.2E-2</v>
      </c>
      <c r="B132" s="1">
        <f t="shared" si="32"/>
        <v>224.78487860855429</v>
      </c>
      <c r="C132">
        <f t="shared" si="31"/>
        <v>3500</v>
      </c>
      <c r="D132" s="2">
        <v>3.4698579523715414</v>
      </c>
      <c r="E132" s="1">
        <f t="shared" ref="E132:E194" si="36">D132*0.01256*3600</f>
        <v>156.8930971744316</v>
      </c>
      <c r="F132" s="1">
        <f t="shared" ref="F132:F194" si="37">E132*3</f>
        <v>470.67929152329481</v>
      </c>
      <c r="G132" s="8">
        <f t="shared" si="30"/>
        <v>2638.355153846152</v>
      </c>
      <c r="H132">
        <v>315</v>
      </c>
      <c r="I132">
        <v>295</v>
      </c>
      <c r="J132" s="1">
        <v>307.10675641889662</v>
      </c>
      <c r="K132" s="2">
        <f t="shared" si="33"/>
        <v>7.893243581103377</v>
      </c>
      <c r="L132" s="8">
        <v>1651.9569456867719</v>
      </c>
      <c r="M132" s="1">
        <f t="shared" si="29"/>
        <v>15.724576514868142</v>
      </c>
      <c r="N132" s="1">
        <f t="shared" si="34"/>
        <v>4178.8145672935088</v>
      </c>
      <c r="O132" s="1">
        <f t="shared" si="35"/>
        <v>992.94935398517509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  <c r="AJ132" s="6"/>
      <c r="AK132" s="6"/>
      <c r="AL132" s="6"/>
    </row>
    <row r="133" spans="1:38" x14ac:dyDescent="0.25">
      <c r="A133">
        <f t="shared" si="24"/>
        <v>6.8000000000000005E-2</v>
      </c>
      <c r="B133" s="1">
        <f t="shared" si="32"/>
        <v>246.56108333658352</v>
      </c>
      <c r="C133">
        <f t="shared" si="31"/>
        <v>3500</v>
      </c>
      <c r="D133" s="2">
        <v>3.4698579523715414</v>
      </c>
      <c r="E133" s="1">
        <f t="shared" si="36"/>
        <v>156.8930971744316</v>
      </c>
      <c r="F133" s="1">
        <f t="shared" si="37"/>
        <v>470.67929152329481</v>
      </c>
      <c r="G133" s="8">
        <f t="shared" si="30"/>
        <v>3089.5577692307675</v>
      </c>
      <c r="H133">
        <v>315</v>
      </c>
      <c r="I133">
        <v>295</v>
      </c>
      <c r="J133" s="1">
        <v>307.65151288355241</v>
      </c>
      <c r="K133" s="2">
        <f t="shared" si="33"/>
        <v>7.3484871164475862</v>
      </c>
      <c r="L133" s="8">
        <v>1686.3938421475266</v>
      </c>
      <c r="M133" s="1">
        <f t="shared" si="29"/>
        <v>16.04629182952813</v>
      </c>
      <c r="N133" s="1">
        <f t="shared" si="34"/>
        <v>4178.7738753364492</v>
      </c>
      <c r="O133" s="1">
        <f t="shared" si="35"/>
        <v>992.85741564422233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  <c r="AJ133" s="6"/>
      <c r="AK133" s="6"/>
      <c r="AL133" s="6"/>
    </row>
    <row r="134" spans="1:38" x14ac:dyDescent="0.25">
      <c r="A134">
        <f t="shared" si="24"/>
        <v>7.3999999999999996E-2</v>
      </c>
      <c r="B134" s="1">
        <f t="shared" si="32"/>
        <v>268.33739855306584</v>
      </c>
      <c r="C134">
        <f t="shared" si="31"/>
        <v>3500</v>
      </c>
      <c r="D134" s="2">
        <v>3.4698579523715414</v>
      </c>
      <c r="E134" s="1">
        <f t="shared" si="36"/>
        <v>156.8930971744316</v>
      </c>
      <c r="F134" s="1">
        <f t="shared" si="37"/>
        <v>470.67929152329481</v>
      </c>
      <c r="G134" s="8">
        <f t="shared" si="30"/>
        <v>3575.3270769230739</v>
      </c>
      <c r="H134">
        <v>315</v>
      </c>
      <c r="I134">
        <v>295</v>
      </c>
      <c r="J134" s="1">
        <v>308.10481568929714</v>
      </c>
      <c r="K134" s="2">
        <f t="shared" si="33"/>
        <v>6.8951843107028594</v>
      </c>
      <c r="L134" s="8">
        <v>1714.6757949152488</v>
      </c>
      <c r="M134" s="1">
        <f t="shared" si="29"/>
        <v>16.310215300731404</v>
      </c>
      <c r="N134" s="1">
        <f t="shared" si="34"/>
        <v>4178.7432974647099</v>
      </c>
      <c r="O134" s="1">
        <f t="shared" si="35"/>
        <v>992.77999055102737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  <c r="AJ134" s="6"/>
      <c r="AK134" s="6"/>
      <c r="AL134" s="6"/>
    </row>
    <row r="135" spans="1:38" x14ac:dyDescent="0.25">
      <c r="A135">
        <f t="shared" si="24"/>
        <v>8.0000000000000002E-3</v>
      </c>
      <c r="B135" s="1">
        <f t="shared" si="32"/>
        <v>28.956088188812057</v>
      </c>
      <c r="C135">
        <f t="shared" si="31"/>
        <v>4000</v>
      </c>
      <c r="D135" s="2">
        <v>3.8688061756258234</v>
      </c>
      <c r="E135" s="1">
        <f t="shared" si="36"/>
        <v>174.93194003709723</v>
      </c>
      <c r="F135" s="1">
        <f t="shared" si="37"/>
        <v>524.79582011129173</v>
      </c>
      <c r="G135" s="8">
        <f t="shared" si="30"/>
        <v>133.03276923076993</v>
      </c>
      <c r="H135">
        <v>315</v>
      </c>
      <c r="I135">
        <v>295</v>
      </c>
      <c r="J135" s="1">
        <v>295.37080255899326</v>
      </c>
      <c r="K135" s="2">
        <f t="shared" si="33"/>
        <v>19.629197441006738</v>
      </c>
      <c r="L135" s="8">
        <v>547.96292995903923</v>
      </c>
      <c r="M135" s="1">
        <f t="shared" si="29"/>
        <v>4.9222904201927733</v>
      </c>
      <c r="N135" s="1">
        <f t="shared" si="34"/>
        <v>4181.1139400084649</v>
      </c>
      <c r="O135" s="1">
        <f t="shared" si="35"/>
        <v>994.60948634379531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  <c r="AJ135" s="6"/>
      <c r="AK135" s="6"/>
      <c r="AL135" s="6"/>
    </row>
    <row r="136" spans="1:38" x14ac:dyDescent="0.25">
      <c r="A136">
        <f t="shared" si="24"/>
        <v>1.4E-2</v>
      </c>
      <c r="B136" s="1">
        <f t="shared" si="32"/>
        <v>50.683071976134599</v>
      </c>
      <c r="C136">
        <f t="shared" si="31"/>
        <v>4000</v>
      </c>
      <c r="D136" s="2">
        <v>3.8688061756258234</v>
      </c>
      <c r="E136" s="1">
        <f t="shared" si="36"/>
        <v>174.93194003709723</v>
      </c>
      <c r="F136" s="1">
        <f t="shared" si="37"/>
        <v>524.79582011129173</v>
      </c>
      <c r="G136" s="8">
        <f t="shared" si="30"/>
        <v>273.1351538461542</v>
      </c>
      <c r="H136">
        <v>315</v>
      </c>
      <c r="I136">
        <v>295</v>
      </c>
      <c r="J136" s="1">
        <v>297.0276948760802</v>
      </c>
      <c r="K136" s="2">
        <f t="shared" si="33"/>
        <v>17.972305123919796</v>
      </c>
      <c r="L136" s="8">
        <v>876.26767763846669</v>
      </c>
      <c r="M136" s="1">
        <f t="shared" si="29"/>
        <v>7.8521708814348754</v>
      </c>
      <c r="N136" s="1">
        <f t="shared" si="34"/>
        <v>4180.5880195946884</v>
      </c>
      <c r="O136" s="1">
        <f t="shared" si="35"/>
        <v>994.41486150902824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  <c r="AJ136" s="6"/>
      <c r="AK136" s="6"/>
      <c r="AL136" s="6"/>
    </row>
    <row r="137" spans="1:38" x14ac:dyDescent="0.25">
      <c r="A137">
        <f t="shared" si="24"/>
        <v>0.02</v>
      </c>
      <c r="B137" s="1">
        <f t="shared" si="32"/>
        <v>72.422645463846791</v>
      </c>
      <c r="C137">
        <f t="shared" si="31"/>
        <v>4000</v>
      </c>
      <c r="D137" s="2">
        <v>3.8688061756258234</v>
      </c>
      <c r="E137" s="1">
        <f t="shared" si="36"/>
        <v>174.93194003709723</v>
      </c>
      <c r="F137" s="1">
        <f t="shared" si="37"/>
        <v>524.79582011129173</v>
      </c>
      <c r="G137" s="8">
        <f t="shared" si="30"/>
        <v>447.8042307692308</v>
      </c>
      <c r="H137">
        <v>315</v>
      </c>
      <c r="I137">
        <v>295</v>
      </c>
      <c r="J137" s="1">
        <v>299.00846633855497</v>
      </c>
      <c r="K137" s="2">
        <f t="shared" si="33"/>
        <v>15.991533661445033</v>
      </c>
      <c r="L137" s="8">
        <v>1112.5116764666204</v>
      </c>
      <c r="M137" s="1">
        <f t="shared" ref="M137:M168" si="38">((H137-I137)-(J137-I137))/(LN((H137-I137)/(J137-I137)))</f>
        <v>9.9491689250358153</v>
      </c>
      <c r="N137" s="1">
        <f t="shared" si="34"/>
        <v>4180.0581309835334</v>
      </c>
      <c r="O137" s="1">
        <f t="shared" si="35"/>
        <v>994.16418081471818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  <c r="AJ137" s="6"/>
      <c r="AK137" s="6"/>
      <c r="AL137" s="6"/>
    </row>
    <row r="138" spans="1:38" x14ac:dyDescent="0.25">
      <c r="A138">
        <f t="shared" si="24"/>
        <v>2.5999999999999999E-2</v>
      </c>
      <c r="B138" s="1">
        <f t="shared" si="32"/>
        <v>94.172353466791151</v>
      </c>
      <c r="C138">
        <f t="shared" si="31"/>
        <v>4000</v>
      </c>
      <c r="D138" s="2">
        <v>3.8688061756258234</v>
      </c>
      <c r="E138" s="1">
        <f t="shared" si="36"/>
        <v>174.93194003709723</v>
      </c>
      <c r="F138" s="1">
        <f t="shared" si="37"/>
        <v>524.79582011129173</v>
      </c>
      <c r="G138" s="8">
        <f t="shared" si="30"/>
        <v>657.03999999999974</v>
      </c>
      <c r="H138">
        <v>315</v>
      </c>
      <c r="I138">
        <v>295</v>
      </c>
      <c r="J138" s="1">
        <v>300.79155695728969</v>
      </c>
      <c r="K138" s="2">
        <f t="shared" si="33"/>
        <v>14.208443042710314</v>
      </c>
      <c r="L138" s="8">
        <v>1283.9135127174929</v>
      </c>
      <c r="M138" s="1">
        <f t="shared" si="38"/>
        <v>11.464606098448192</v>
      </c>
      <c r="N138" s="1">
        <f t="shared" si="34"/>
        <v>4179.6657111006589</v>
      </c>
      <c r="O138" s="1">
        <f t="shared" si="35"/>
        <v>993.92227712570661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  <c r="AJ138" s="6"/>
      <c r="AK138" s="6"/>
      <c r="AL138" s="6"/>
    </row>
    <row r="139" spans="1:38" x14ac:dyDescent="0.25">
      <c r="A139">
        <f t="shared" si="24"/>
        <v>3.2000000000000001E-2</v>
      </c>
      <c r="B139" s="1">
        <f t="shared" si="32"/>
        <v>115.92954420917187</v>
      </c>
      <c r="C139">
        <f t="shared" si="31"/>
        <v>4000</v>
      </c>
      <c r="D139" s="2">
        <v>3.8688061756258234</v>
      </c>
      <c r="E139" s="1">
        <f t="shared" si="36"/>
        <v>174.93194003709723</v>
      </c>
      <c r="F139" s="1">
        <f t="shared" si="37"/>
        <v>524.79582011129173</v>
      </c>
      <c r="G139" s="8">
        <f t="shared" si="30"/>
        <v>900.84246153846095</v>
      </c>
      <c r="H139">
        <v>315</v>
      </c>
      <c r="I139">
        <v>295</v>
      </c>
      <c r="J139" s="1">
        <v>302.29319170657698</v>
      </c>
      <c r="K139" s="2">
        <f t="shared" si="33"/>
        <v>12.706808293423023</v>
      </c>
      <c r="L139" s="8">
        <v>1412.2855832235546</v>
      </c>
      <c r="M139" s="1">
        <f t="shared" si="38"/>
        <v>12.596076143751359</v>
      </c>
      <c r="N139" s="1">
        <f t="shared" si="34"/>
        <v>4179.3920652063798</v>
      </c>
      <c r="O139" s="1">
        <f t="shared" si="35"/>
        <v>993.70700355851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  <c r="AJ139" s="6"/>
      <c r="AK139" s="6"/>
      <c r="AL139" s="6"/>
    </row>
    <row r="140" spans="1:38" x14ac:dyDescent="0.25">
      <c r="A140">
        <f t="shared" si="24"/>
        <v>3.7999999999999999E-2</v>
      </c>
      <c r="B140" s="1">
        <f t="shared" si="32"/>
        <v>137.69222315187753</v>
      </c>
      <c r="C140">
        <f t="shared" si="31"/>
        <v>4000</v>
      </c>
      <c r="D140" s="2">
        <v>3.8688061756258234</v>
      </c>
      <c r="E140" s="1">
        <f t="shared" si="36"/>
        <v>174.93194003709723</v>
      </c>
      <c r="F140" s="1">
        <f t="shared" si="37"/>
        <v>524.79582011129173</v>
      </c>
      <c r="G140" s="8">
        <f t="shared" si="30"/>
        <v>1179.2116153846146</v>
      </c>
      <c r="H140">
        <v>315</v>
      </c>
      <c r="I140">
        <v>295</v>
      </c>
      <c r="J140" s="1">
        <v>303.54197222992315</v>
      </c>
      <c r="K140" s="2">
        <f t="shared" si="33"/>
        <v>11.458027770076853</v>
      </c>
      <c r="L140" s="8">
        <v>1511.4982965055037</v>
      </c>
      <c r="M140" s="1">
        <f t="shared" si="38"/>
        <v>13.468301745884892</v>
      </c>
      <c r="N140" s="1">
        <f t="shared" si="34"/>
        <v>4179.200873262751</v>
      </c>
      <c r="O140" s="1">
        <f t="shared" si="35"/>
        <v>993.52016307490794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  <c r="AJ140" s="6"/>
      <c r="AK140" s="6"/>
      <c r="AL140" s="6"/>
    </row>
    <row r="141" spans="1:38" x14ac:dyDescent="0.25">
      <c r="A141">
        <f t="shared" si="24"/>
        <v>4.3999999999999997E-2</v>
      </c>
      <c r="B141" s="1">
        <f t="shared" si="32"/>
        <v>159.45898227601305</v>
      </c>
      <c r="C141">
        <f t="shared" si="31"/>
        <v>4000</v>
      </c>
      <c r="D141" s="2">
        <v>3.8688061756258234</v>
      </c>
      <c r="E141" s="1">
        <f t="shared" si="36"/>
        <v>174.93194003709723</v>
      </c>
      <c r="F141" s="1">
        <f t="shared" si="37"/>
        <v>524.79582011129173</v>
      </c>
      <c r="G141" s="8">
        <f t="shared" si="30"/>
        <v>1492.1474615384604</v>
      </c>
      <c r="H141">
        <v>315</v>
      </c>
      <c r="I141">
        <v>295</v>
      </c>
      <c r="J141" s="1">
        <v>304.58433769049412</v>
      </c>
      <c r="K141" s="2">
        <f t="shared" si="33"/>
        <v>10.415662309505876</v>
      </c>
      <c r="L141" s="8">
        <v>1590.275811196454</v>
      </c>
      <c r="M141" s="1">
        <f t="shared" si="38"/>
        <v>14.159371967523303</v>
      </c>
      <c r="N141" s="1">
        <f t="shared" si="34"/>
        <v>4179.0647166280896</v>
      </c>
      <c r="O141" s="1">
        <f t="shared" si="35"/>
        <v>993.35890483622916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  <c r="AJ141" s="6"/>
      <c r="AK141" s="6"/>
      <c r="AL141" s="6"/>
    </row>
    <row r="142" spans="1:38" x14ac:dyDescent="0.25">
      <c r="A142">
        <f t="shared" si="24"/>
        <v>0.05</v>
      </c>
      <c r="B142" s="1">
        <f t="shared" si="32"/>
        <v>181.22883182787746</v>
      </c>
      <c r="C142">
        <f t="shared" si="31"/>
        <v>4000</v>
      </c>
      <c r="D142" s="2">
        <v>3.8688061756258234</v>
      </c>
      <c r="E142" s="1">
        <f t="shared" si="36"/>
        <v>174.93194003709723</v>
      </c>
      <c r="F142" s="1">
        <f t="shared" si="37"/>
        <v>524.79582011129173</v>
      </c>
      <c r="G142" s="8">
        <f t="shared" si="30"/>
        <v>1839.649999999999</v>
      </c>
      <c r="H142">
        <v>315</v>
      </c>
      <c r="I142">
        <v>295</v>
      </c>
      <c r="J142" s="1">
        <v>305.46211586509907</v>
      </c>
      <c r="K142" s="2">
        <f t="shared" si="33"/>
        <v>9.5378841349009349</v>
      </c>
      <c r="L142" s="8">
        <v>1654.2584427326146</v>
      </c>
      <c r="M142" s="1">
        <f t="shared" si="38"/>
        <v>14.719603165823498</v>
      </c>
      <c r="N142" s="1">
        <f t="shared" si="34"/>
        <v>4178.9654991174439</v>
      </c>
      <c r="O142" s="1">
        <f t="shared" si="35"/>
        <v>993.21944629072846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  <c r="AJ142" s="6"/>
      <c r="AK142" s="6"/>
      <c r="AL142" s="6"/>
    </row>
    <row r="143" spans="1:38" x14ac:dyDescent="0.25">
      <c r="A143">
        <f t="shared" si="24"/>
        <v>5.6000000000000001E-2</v>
      </c>
      <c r="B143" s="1">
        <f t="shared" si="32"/>
        <v>203.00106699258947</v>
      </c>
      <c r="C143">
        <f t="shared" si="31"/>
        <v>4000</v>
      </c>
      <c r="D143" s="2">
        <v>3.8688061756258234</v>
      </c>
      <c r="E143" s="1">
        <f t="shared" si="36"/>
        <v>174.93194003709723</v>
      </c>
      <c r="F143" s="1">
        <f t="shared" si="37"/>
        <v>524.79582011129173</v>
      </c>
      <c r="G143" s="8">
        <f t="shared" ref="G143:G174" si="39">G131</f>
        <v>2221.7192307692294</v>
      </c>
      <c r="H143">
        <v>315</v>
      </c>
      <c r="I143">
        <v>295</v>
      </c>
      <c r="J143" s="1">
        <v>306.20879323849539</v>
      </c>
      <c r="K143" s="2">
        <f t="shared" si="33"/>
        <v>8.7912067615046112</v>
      </c>
      <c r="L143" s="8">
        <v>1707.2174457436638</v>
      </c>
      <c r="M143" s="1">
        <f t="shared" si="38"/>
        <v>15.18254787617516</v>
      </c>
      <c r="N143" s="1">
        <f t="shared" si="34"/>
        <v>4178.8915474869555</v>
      </c>
      <c r="O143" s="1">
        <f t="shared" si="35"/>
        <v>993.09822843127904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  <c r="AJ143" s="6"/>
      <c r="AK143" s="6"/>
      <c r="AL143" s="6"/>
    </row>
    <row r="144" spans="1:38" x14ac:dyDescent="0.25">
      <c r="A144">
        <f t="shared" ref="A144:A194" si="40">A132</f>
        <v>6.2E-2</v>
      </c>
      <c r="B144" s="1">
        <f t="shared" si="32"/>
        <v>224.77517673772476</v>
      </c>
      <c r="C144">
        <f t="shared" si="31"/>
        <v>4000</v>
      </c>
      <c r="D144" s="2">
        <v>3.8688061756258234</v>
      </c>
      <c r="E144" s="1">
        <f t="shared" si="36"/>
        <v>174.93194003709723</v>
      </c>
      <c r="F144" s="1">
        <f t="shared" si="37"/>
        <v>524.79582011129173</v>
      </c>
      <c r="G144" s="8">
        <f t="shared" si="39"/>
        <v>2638.355153846152</v>
      </c>
      <c r="H144">
        <v>315</v>
      </c>
      <c r="I144">
        <v>295</v>
      </c>
      <c r="J144" s="1">
        <v>306.85030946247525</v>
      </c>
      <c r="K144" s="2">
        <f t="shared" si="33"/>
        <v>8.1496905375247479</v>
      </c>
      <c r="L144" s="8">
        <v>1751.7565696402958</v>
      </c>
      <c r="M144" s="1">
        <f t="shared" si="38"/>
        <v>15.571319392528652</v>
      </c>
      <c r="N144" s="1">
        <f t="shared" si="34"/>
        <v>4178.8352670246259</v>
      </c>
      <c r="O144" s="1">
        <f t="shared" si="35"/>
        <v>992.99221221584116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  <c r="AJ144" s="6"/>
      <c r="AK144" s="6"/>
      <c r="AL144" s="6"/>
    </row>
    <row r="145" spans="1:38" x14ac:dyDescent="0.25">
      <c r="A145">
        <f t="shared" si="40"/>
        <v>6.8000000000000005E-2</v>
      </c>
      <c r="B145" s="1">
        <f t="shared" si="32"/>
        <v>246.55078349051621</v>
      </c>
      <c r="C145">
        <f t="shared" si="31"/>
        <v>4000</v>
      </c>
      <c r="D145" s="2">
        <v>3.8688061756258234</v>
      </c>
      <c r="E145" s="1">
        <f t="shared" si="36"/>
        <v>174.93194003709723</v>
      </c>
      <c r="F145" s="1">
        <f t="shared" si="37"/>
        <v>524.79582011129173</v>
      </c>
      <c r="G145" s="8">
        <f t="shared" si="39"/>
        <v>3089.5577692307675</v>
      </c>
      <c r="H145">
        <v>315</v>
      </c>
      <c r="I145">
        <v>295</v>
      </c>
      <c r="J145" s="1">
        <v>307.40664019015315</v>
      </c>
      <c r="K145" s="2">
        <f t="shared" si="33"/>
        <v>7.5933598098468451</v>
      </c>
      <c r="L145" s="8">
        <v>1789.7259518865812</v>
      </c>
      <c r="M145" s="1">
        <f t="shared" si="38"/>
        <v>15.90230938696426</v>
      </c>
      <c r="N145" s="1">
        <f t="shared" si="34"/>
        <v>4178.7916233658443</v>
      </c>
      <c r="O145" s="1">
        <f t="shared" si="35"/>
        <v>992.89889301615813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  <c r="AJ145" s="6"/>
      <c r="AK145" s="6"/>
      <c r="AL145" s="6"/>
    </row>
    <row r="146" spans="1:38" x14ac:dyDescent="0.25">
      <c r="A146">
        <f t="shared" si="40"/>
        <v>7.3999999999999996E-2</v>
      </c>
      <c r="B146" s="1">
        <f t="shared" si="32"/>
        <v>268.32654736108066</v>
      </c>
      <c r="C146">
        <f t="shared" si="31"/>
        <v>4000</v>
      </c>
      <c r="D146" s="2">
        <v>3.8688061756258234</v>
      </c>
      <c r="E146" s="1">
        <f t="shared" si="36"/>
        <v>174.93194003709723</v>
      </c>
      <c r="F146" s="1">
        <f t="shared" si="37"/>
        <v>524.79582011129173</v>
      </c>
      <c r="G146" s="8">
        <f t="shared" si="39"/>
        <v>3575.3270769230739</v>
      </c>
      <c r="H146">
        <v>315</v>
      </c>
      <c r="I146">
        <v>295</v>
      </c>
      <c r="J146" s="1">
        <v>307.87036691976391</v>
      </c>
      <c r="K146" s="2">
        <f t="shared" si="33"/>
        <v>7.1296330802360899</v>
      </c>
      <c r="L146" s="8">
        <v>1820.9437758768572</v>
      </c>
      <c r="M146" s="1">
        <f t="shared" si="38"/>
        <v>16.174129700243878</v>
      </c>
      <c r="N146" s="1">
        <f t="shared" si="34"/>
        <v>4178.7587481261162</v>
      </c>
      <c r="O146" s="1">
        <f t="shared" si="35"/>
        <v>992.82013881955504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  <c r="AJ146" s="6"/>
      <c r="AK146" s="6"/>
      <c r="AL146" s="6"/>
    </row>
    <row r="147" spans="1:38" x14ac:dyDescent="0.25">
      <c r="A147">
        <f t="shared" si="40"/>
        <v>8.0000000000000002E-3</v>
      </c>
      <c r="B147" s="1">
        <f t="shared" si="32"/>
        <v>28.955936763508607</v>
      </c>
      <c r="C147">
        <f t="shared" si="31"/>
        <v>4500</v>
      </c>
      <c r="D147" s="2">
        <v>4.2127518100570924</v>
      </c>
      <c r="E147" s="1">
        <f t="shared" si="36"/>
        <v>190.48378584354148</v>
      </c>
      <c r="F147" s="1">
        <f t="shared" si="37"/>
        <v>571.45135753062448</v>
      </c>
      <c r="G147" s="8">
        <f t="shared" si="39"/>
        <v>133.03276923076993</v>
      </c>
      <c r="H147">
        <v>315</v>
      </c>
      <c r="I147">
        <v>295</v>
      </c>
      <c r="J147" s="1">
        <v>295.32481982703865</v>
      </c>
      <c r="K147" s="2">
        <f t="shared" si="33"/>
        <v>19.675180172961348</v>
      </c>
      <c r="L147" s="8">
        <v>560.10206018213535</v>
      </c>
      <c r="M147" s="1">
        <f t="shared" si="38"/>
        <v>4.7752777680477951</v>
      </c>
      <c r="N147" s="1">
        <f t="shared" si="34"/>
        <v>4181.1296688776492</v>
      </c>
      <c r="O147" s="1">
        <f t="shared" si="35"/>
        <v>994.61468766207815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  <c r="AJ147" s="6"/>
      <c r="AK147" s="6"/>
      <c r="AL147" s="6"/>
    </row>
    <row r="148" spans="1:38" x14ac:dyDescent="0.25">
      <c r="A148">
        <f t="shared" si="40"/>
        <v>1.4E-2</v>
      </c>
      <c r="B148" s="1">
        <f t="shared" si="32"/>
        <v>50.682151068828098</v>
      </c>
      <c r="C148">
        <f t="shared" si="31"/>
        <v>4500</v>
      </c>
      <c r="D148" s="2">
        <v>4.2127518100570924</v>
      </c>
      <c r="E148" s="1">
        <f t="shared" si="36"/>
        <v>190.48378584354148</v>
      </c>
      <c r="F148" s="1">
        <f t="shared" si="37"/>
        <v>571.45135753062448</v>
      </c>
      <c r="G148" s="8">
        <f t="shared" si="39"/>
        <v>273.1351538461542</v>
      </c>
      <c r="H148">
        <v>315</v>
      </c>
      <c r="I148">
        <v>295</v>
      </c>
      <c r="J148" s="1">
        <v>296.87871160933338</v>
      </c>
      <c r="K148" s="2">
        <f t="shared" si="33"/>
        <v>18.121288390666621</v>
      </c>
      <c r="L148" s="8">
        <v>901.01024399405856</v>
      </c>
      <c r="M148" s="1">
        <f t="shared" si="38"/>
        <v>7.6618052498719829</v>
      </c>
      <c r="N148" s="1">
        <f t="shared" si="34"/>
        <v>4180.6321291128161</v>
      </c>
      <c r="O148" s="1">
        <f t="shared" si="35"/>
        <v>994.43293027470509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  <c r="AJ148" s="6"/>
      <c r="AK148" s="6"/>
      <c r="AL148" s="6"/>
    </row>
    <row r="149" spans="1:38" x14ac:dyDescent="0.25">
      <c r="A149">
        <f t="shared" si="40"/>
        <v>0.02</v>
      </c>
      <c r="B149" s="1">
        <f t="shared" si="32"/>
        <v>72.420644799672132</v>
      </c>
      <c r="C149">
        <f t="shared" si="31"/>
        <v>4500</v>
      </c>
      <c r="D149" s="2">
        <v>4.2127518100570924</v>
      </c>
      <c r="E149" s="1">
        <f t="shared" si="36"/>
        <v>190.48378584354148</v>
      </c>
      <c r="F149" s="1">
        <f t="shared" si="37"/>
        <v>571.45135753062448</v>
      </c>
      <c r="G149" s="8">
        <f t="shared" si="39"/>
        <v>447.8042307692308</v>
      </c>
      <c r="H149">
        <v>315</v>
      </c>
      <c r="I149">
        <v>295</v>
      </c>
      <c r="J149" s="1">
        <v>298.7986458081632</v>
      </c>
      <c r="K149" s="2">
        <f t="shared" si="33"/>
        <v>16.201354191836799</v>
      </c>
      <c r="L149" s="8">
        <v>1149.4251310833952</v>
      </c>
      <c r="M149" s="1">
        <f t="shared" si="38"/>
        <v>9.7534614277908442</v>
      </c>
      <c r="N149" s="1">
        <f t="shared" si="34"/>
        <v>4180.1094260597865</v>
      </c>
      <c r="O149" s="1">
        <f t="shared" si="35"/>
        <v>994.19164520233551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  <c r="AJ149" s="6"/>
      <c r="AK149" s="6"/>
      <c r="AL149" s="6"/>
    </row>
    <row r="150" spans="1:38" x14ac:dyDescent="0.25">
      <c r="A150">
        <f t="shared" si="40"/>
        <v>2.5999999999999999E-2</v>
      </c>
      <c r="B150" s="1">
        <f t="shared" si="32"/>
        <v>94.169241480065864</v>
      </c>
      <c r="C150">
        <f t="shared" si="31"/>
        <v>4500</v>
      </c>
      <c r="D150" s="2">
        <v>4.2127518100570924</v>
      </c>
      <c r="E150" s="1">
        <f t="shared" si="36"/>
        <v>190.48378584354148</v>
      </c>
      <c r="F150" s="1">
        <f t="shared" si="37"/>
        <v>571.45135753062448</v>
      </c>
      <c r="G150" s="8">
        <f t="shared" si="39"/>
        <v>657.03999999999974</v>
      </c>
      <c r="H150">
        <v>315</v>
      </c>
      <c r="I150">
        <v>295</v>
      </c>
      <c r="J150" s="1">
        <v>300.55581433254986</v>
      </c>
      <c r="K150" s="2">
        <f t="shared" si="33"/>
        <v>14.444185667450142</v>
      </c>
      <c r="L150" s="8">
        <v>1331.0764037703702</v>
      </c>
      <c r="M150" s="1">
        <f t="shared" si="38"/>
        <v>11.276703300205126</v>
      </c>
      <c r="N150" s="1">
        <f t="shared" si="34"/>
        <v>4179.7132598736889</v>
      </c>
      <c r="O150" s="1">
        <f t="shared" si="35"/>
        <v>993.95512301979875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  <c r="AJ150" s="6"/>
      <c r="AK150" s="6"/>
      <c r="AL150" s="6"/>
    </row>
    <row r="151" spans="1:38" x14ac:dyDescent="0.25">
      <c r="A151">
        <f t="shared" si="40"/>
        <v>3.2000000000000001E-2</v>
      </c>
      <c r="B151" s="1">
        <f t="shared" si="32"/>
        <v>115.92539781131356</v>
      </c>
      <c r="C151">
        <f t="shared" si="31"/>
        <v>4500</v>
      </c>
      <c r="D151" s="2">
        <v>4.2127518100570924</v>
      </c>
      <c r="E151" s="1">
        <f t="shared" si="36"/>
        <v>190.48378584354148</v>
      </c>
      <c r="F151" s="1">
        <f t="shared" si="37"/>
        <v>571.45135753062448</v>
      </c>
      <c r="G151" s="8">
        <f t="shared" si="39"/>
        <v>900.84246153846095</v>
      </c>
      <c r="H151">
        <v>315</v>
      </c>
      <c r="I151">
        <v>295</v>
      </c>
      <c r="J151" s="1">
        <v>302.05016657470122</v>
      </c>
      <c r="K151" s="2">
        <f t="shared" si="33"/>
        <v>12.949833425298777</v>
      </c>
      <c r="L151" s="8">
        <v>1467.8286178716353</v>
      </c>
      <c r="M151" s="1">
        <f t="shared" si="38"/>
        <v>12.419745886096276</v>
      </c>
      <c r="N151" s="1">
        <f t="shared" si="34"/>
        <v>4179.4330189913535</v>
      </c>
      <c r="O151" s="1">
        <f t="shared" si="35"/>
        <v>993.74254628399672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  <c r="AJ151" s="6"/>
      <c r="AK151" s="6"/>
      <c r="AL151" s="6"/>
    </row>
    <row r="152" spans="1:38" x14ac:dyDescent="0.25">
      <c r="A152">
        <f t="shared" si="40"/>
        <v>3.7999999999999999E-2</v>
      </c>
      <c r="B152" s="1">
        <f t="shared" si="32"/>
        <v>137.68714992977723</v>
      </c>
      <c r="C152">
        <f t="shared" si="31"/>
        <v>4500</v>
      </c>
      <c r="D152" s="2">
        <v>4.2127518100570924</v>
      </c>
      <c r="E152" s="1">
        <f t="shared" si="36"/>
        <v>190.48378584354148</v>
      </c>
      <c r="F152" s="1">
        <f t="shared" si="37"/>
        <v>571.45135753062448</v>
      </c>
      <c r="G152" s="8">
        <f t="shared" si="39"/>
        <v>1179.2116153846146</v>
      </c>
      <c r="H152">
        <v>315</v>
      </c>
      <c r="I152">
        <v>295</v>
      </c>
      <c r="J152" s="1">
        <v>303.30093576906887</v>
      </c>
      <c r="K152" s="2">
        <f t="shared" si="33"/>
        <v>11.699064230931128</v>
      </c>
      <c r="L152" s="8">
        <v>1573.9017404836886</v>
      </c>
      <c r="M152" s="1">
        <f t="shared" si="38"/>
        <v>13.304006009232603</v>
      </c>
      <c r="N152" s="1">
        <f t="shared" si="34"/>
        <v>4179.2353293104243</v>
      </c>
      <c r="O152" s="1">
        <f t="shared" si="35"/>
        <v>993.5567703287511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  <c r="AJ152" s="6"/>
      <c r="AK152" s="6"/>
      <c r="AL152" s="6"/>
    </row>
    <row r="153" spans="1:38" x14ac:dyDescent="0.25">
      <c r="A153">
        <f t="shared" si="40"/>
        <v>4.3999999999999997E-2</v>
      </c>
      <c r="B153" s="1">
        <f t="shared" si="32"/>
        <v>159.4530902128943</v>
      </c>
      <c r="C153">
        <f t="shared" si="31"/>
        <v>4500</v>
      </c>
      <c r="D153" s="2">
        <v>4.2127518100570924</v>
      </c>
      <c r="E153" s="1">
        <f t="shared" si="36"/>
        <v>190.48378584354148</v>
      </c>
      <c r="F153" s="1">
        <f t="shared" si="37"/>
        <v>571.45135753062448</v>
      </c>
      <c r="G153" s="8">
        <f t="shared" si="39"/>
        <v>1492.1474615384604</v>
      </c>
      <c r="H153">
        <v>315</v>
      </c>
      <c r="I153">
        <v>295</v>
      </c>
      <c r="J153" s="1">
        <v>304.34975175029319</v>
      </c>
      <c r="K153" s="2">
        <f t="shared" si="33"/>
        <v>10.650248249706806</v>
      </c>
      <c r="L153" s="8">
        <v>1658.3527760052978</v>
      </c>
      <c r="M153" s="1">
        <f t="shared" si="38"/>
        <v>14.006435590710588</v>
      </c>
      <c r="N153" s="1">
        <f t="shared" si="34"/>
        <v>4179.0935796644726</v>
      </c>
      <c r="O153" s="1">
        <f t="shared" si="35"/>
        <v>993.39561113874765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  <c r="AJ153" s="6"/>
      <c r="AK153" s="6"/>
      <c r="AL153" s="6"/>
    </row>
    <row r="154" spans="1:38" x14ac:dyDescent="0.25">
      <c r="A154">
        <f t="shared" si="40"/>
        <v>0.05</v>
      </c>
      <c r="B154" s="1">
        <f t="shared" si="32"/>
        <v>181.22221891925946</v>
      </c>
      <c r="C154">
        <f t="shared" si="31"/>
        <v>4500</v>
      </c>
      <c r="D154" s="2">
        <v>4.2127518100570924</v>
      </c>
      <c r="E154" s="1">
        <f t="shared" si="36"/>
        <v>190.48378584354148</v>
      </c>
      <c r="F154" s="1">
        <f t="shared" si="37"/>
        <v>571.45135753062448</v>
      </c>
      <c r="G154" s="8">
        <f t="shared" si="39"/>
        <v>1839.649999999999</v>
      </c>
      <c r="H154">
        <v>315</v>
      </c>
      <c r="I154">
        <v>295</v>
      </c>
      <c r="J154" s="1">
        <v>305.23598688370862</v>
      </c>
      <c r="K154" s="2">
        <f t="shared" si="33"/>
        <v>9.7640131162913804</v>
      </c>
      <c r="L154" s="8">
        <v>1727.0851512545394</v>
      </c>
      <c r="M154" s="1">
        <f t="shared" si="38"/>
        <v>14.577012752492061</v>
      </c>
      <c r="N154" s="1">
        <f t="shared" si="34"/>
        <v>4178.9897604104235</v>
      </c>
      <c r="O154" s="1">
        <f t="shared" si="35"/>
        <v>993.25568947037334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  <c r="AJ154" s="6"/>
      <c r="AK154" s="6"/>
      <c r="AL154" s="6"/>
    </row>
    <row r="155" spans="1:38" x14ac:dyDescent="0.25">
      <c r="A155">
        <f t="shared" si="40"/>
        <v>5.6000000000000001E-2</v>
      </c>
      <c r="B155" s="1">
        <f t="shared" si="32"/>
        <v>202.9938187309819</v>
      </c>
      <c r="C155">
        <f t="shared" ref="C155:C186" si="41">C143+500</f>
        <v>4500</v>
      </c>
      <c r="D155" s="2">
        <v>4.2127518100570924</v>
      </c>
      <c r="E155" s="1">
        <f t="shared" si="36"/>
        <v>190.48378584354148</v>
      </c>
      <c r="F155" s="1">
        <f t="shared" si="37"/>
        <v>571.45135753062448</v>
      </c>
      <c r="G155" s="8">
        <f t="shared" si="39"/>
        <v>2221.7192307692294</v>
      </c>
      <c r="H155">
        <v>315</v>
      </c>
      <c r="I155">
        <v>295</v>
      </c>
      <c r="J155" s="1">
        <v>305.99186036916677</v>
      </c>
      <c r="K155" s="2">
        <f t="shared" si="33"/>
        <v>9.0081396308332273</v>
      </c>
      <c r="L155" s="8">
        <v>1784.068875182465</v>
      </c>
      <c r="M155" s="1">
        <f t="shared" si="38"/>
        <v>15.049251812847517</v>
      </c>
      <c r="N155" s="1">
        <f t="shared" si="34"/>
        <v>4178.9120761361619</v>
      </c>
      <c r="O155" s="1">
        <f t="shared" si="35"/>
        <v>993.13368880049961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  <c r="AJ155" s="6"/>
      <c r="AK155" s="6"/>
      <c r="AL155" s="6"/>
    </row>
    <row r="156" spans="1:38" x14ac:dyDescent="0.25">
      <c r="A156">
        <f t="shared" si="40"/>
        <v>6.2E-2</v>
      </c>
      <c r="B156" s="1">
        <f t="shared" si="32"/>
        <v>224.76736653875858</v>
      </c>
      <c r="C156">
        <f t="shared" si="41"/>
        <v>4500</v>
      </c>
      <c r="D156" s="2">
        <v>4.2127518100570924</v>
      </c>
      <c r="E156" s="1">
        <f t="shared" si="36"/>
        <v>190.48378584354148</v>
      </c>
      <c r="F156" s="1">
        <f t="shared" si="37"/>
        <v>571.45135753062448</v>
      </c>
      <c r="G156" s="8">
        <f t="shared" si="39"/>
        <v>2638.355153846152</v>
      </c>
      <c r="H156">
        <v>315</v>
      </c>
      <c r="I156">
        <v>295</v>
      </c>
      <c r="J156" s="1">
        <v>306.64265490291376</v>
      </c>
      <c r="K156" s="2">
        <f t="shared" si="33"/>
        <v>8.3573450970862382</v>
      </c>
      <c r="L156" s="8">
        <v>1832.0567811375345</v>
      </c>
      <c r="M156" s="1">
        <f t="shared" si="38"/>
        <v>15.446336719160028</v>
      </c>
      <c r="N156" s="1">
        <f t="shared" si="34"/>
        <v>4178.8527724319065</v>
      </c>
      <c r="O156" s="1">
        <f t="shared" si="35"/>
        <v>993.02671663197896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  <c r="AJ156" s="6"/>
      <c r="AK156" s="6"/>
      <c r="AL156" s="6"/>
    </row>
    <row r="157" spans="1:38" x14ac:dyDescent="0.25">
      <c r="A157">
        <f t="shared" si="40"/>
        <v>6.8000000000000005E-2</v>
      </c>
      <c r="B157" s="1">
        <f t="shared" si="32"/>
        <v>246.54247407797027</v>
      </c>
      <c r="C157">
        <f t="shared" si="41"/>
        <v>4500</v>
      </c>
      <c r="D157" s="2">
        <v>4.2127518100570924</v>
      </c>
      <c r="E157" s="1">
        <f t="shared" si="36"/>
        <v>190.48378584354148</v>
      </c>
      <c r="F157" s="1">
        <f t="shared" si="37"/>
        <v>571.45135753062448</v>
      </c>
      <c r="G157" s="8">
        <f t="shared" si="39"/>
        <v>3089.5577692307675</v>
      </c>
      <c r="H157">
        <v>315</v>
      </c>
      <c r="I157">
        <v>295</v>
      </c>
      <c r="J157" s="1">
        <v>307.20801024894354</v>
      </c>
      <c r="K157" s="2">
        <f t="shared" si="33"/>
        <v>7.7919897510564624</v>
      </c>
      <c r="L157" s="8">
        <v>1873.0115318984053</v>
      </c>
      <c r="M157" s="1">
        <f t="shared" si="38"/>
        <v>15.784762966067625</v>
      </c>
      <c r="N157" s="1">
        <f t="shared" si="34"/>
        <v>4178.80666977699</v>
      </c>
      <c r="O157" s="1">
        <f t="shared" si="35"/>
        <v>992.9323574589456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  <c r="AJ157" s="6"/>
      <c r="AK157" s="6"/>
      <c r="AL157" s="6"/>
    </row>
    <row r="158" spans="1:38" x14ac:dyDescent="0.25">
      <c r="A158">
        <f t="shared" si="40"/>
        <v>7.3999999999999996E-2</v>
      </c>
      <c r="B158" s="1">
        <f t="shared" si="32"/>
        <v>268.31777791391818</v>
      </c>
      <c r="C158">
        <f t="shared" si="41"/>
        <v>4500</v>
      </c>
      <c r="D158" s="2">
        <v>4.2127518100570924</v>
      </c>
      <c r="E158" s="1">
        <f t="shared" si="36"/>
        <v>190.48378584354148</v>
      </c>
      <c r="F158" s="1">
        <f t="shared" si="37"/>
        <v>571.45135753062448</v>
      </c>
      <c r="G158" s="8">
        <f t="shared" si="39"/>
        <v>3575.3270769230739</v>
      </c>
      <c r="H158">
        <v>315</v>
      </c>
      <c r="I158">
        <v>295</v>
      </c>
      <c r="J158" s="1">
        <v>307.67992530813916</v>
      </c>
      <c r="K158" s="2">
        <f t="shared" si="33"/>
        <v>7.3200746918608388</v>
      </c>
      <c r="L158" s="8">
        <v>1906.7146538828101</v>
      </c>
      <c r="M158" s="1">
        <f t="shared" si="38"/>
        <v>16.062932810467498</v>
      </c>
      <c r="N158" s="1">
        <f t="shared" si="34"/>
        <v>4178.7718725827499</v>
      </c>
      <c r="O158" s="1">
        <f t="shared" si="35"/>
        <v>992.85258722389437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  <c r="AJ158" s="6"/>
      <c r="AK158" s="6"/>
      <c r="AL158" s="6"/>
    </row>
    <row r="159" spans="1:38" x14ac:dyDescent="0.25">
      <c r="A159">
        <f t="shared" si="40"/>
        <v>8.0000000000000002E-3</v>
      </c>
      <c r="B159" s="1">
        <f t="shared" si="32"/>
        <v>28.955824912876334</v>
      </c>
      <c r="C159">
        <f t="shared" si="41"/>
        <v>5000</v>
      </c>
      <c r="D159" s="2">
        <v>4.508525141062802</v>
      </c>
      <c r="E159" s="1">
        <f t="shared" si="36"/>
        <v>203.85747277829566</v>
      </c>
      <c r="F159" s="1">
        <f t="shared" si="37"/>
        <v>611.57241833488695</v>
      </c>
      <c r="G159" s="8">
        <f t="shared" si="39"/>
        <v>133.03276923076993</v>
      </c>
      <c r="H159">
        <v>315</v>
      </c>
      <c r="I159">
        <v>295</v>
      </c>
      <c r="J159" s="1">
        <v>295.29079218378359</v>
      </c>
      <c r="K159" s="2">
        <f t="shared" si="33"/>
        <v>19.709207816216406</v>
      </c>
      <c r="L159" s="8">
        <v>569.44035731602776</v>
      </c>
      <c r="M159" s="1">
        <f t="shared" si="38"/>
        <v>4.6584195106983621</v>
      </c>
      <c r="N159" s="1">
        <f t="shared" si="34"/>
        <v>4181.1413487614354</v>
      </c>
      <c r="O159" s="1">
        <f t="shared" si="35"/>
        <v>994.61852966215986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  <c r="AJ159" s="6"/>
      <c r="AK159" s="6"/>
      <c r="AL159" s="6"/>
    </row>
    <row r="160" spans="1:38" x14ac:dyDescent="0.25">
      <c r="A160">
        <f t="shared" si="40"/>
        <v>1.4E-2</v>
      </c>
      <c r="B160" s="1">
        <f t="shared" si="32"/>
        <v>50.681437276435382</v>
      </c>
      <c r="C160">
        <f t="shared" si="41"/>
        <v>5000</v>
      </c>
      <c r="D160" s="2">
        <v>4.508525141062802</v>
      </c>
      <c r="E160" s="1">
        <f t="shared" si="36"/>
        <v>203.85747277829566</v>
      </c>
      <c r="F160" s="1">
        <f t="shared" si="37"/>
        <v>611.57241833488695</v>
      </c>
      <c r="G160" s="8">
        <f t="shared" si="39"/>
        <v>273.1351538461542</v>
      </c>
      <c r="H160">
        <v>315</v>
      </c>
      <c r="I160">
        <v>295</v>
      </c>
      <c r="J160" s="1">
        <v>296.76259417976667</v>
      </c>
      <c r="K160" s="2">
        <f t="shared" si="33"/>
        <v>18.237405820233334</v>
      </c>
      <c r="L160" s="8">
        <v>920.32170073149655</v>
      </c>
      <c r="M160" s="1">
        <f t="shared" si="38"/>
        <v>7.5083632753043972</v>
      </c>
      <c r="N160" s="1">
        <f t="shared" si="34"/>
        <v>4180.6669349439317</v>
      </c>
      <c r="O160" s="1">
        <f t="shared" si="35"/>
        <v>994.44693577057978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  <c r="AJ160" s="6"/>
      <c r="AK160" s="6"/>
      <c r="AL160" s="6"/>
    </row>
    <row r="161" spans="1:38" x14ac:dyDescent="0.25">
      <c r="A161">
        <f t="shared" si="40"/>
        <v>0.02</v>
      </c>
      <c r="B161" s="1">
        <f t="shared" si="32"/>
        <v>72.419063722021136</v>
      </c>
      <c r="C161">
        <f t="shared" si="41"/>
        <v>5000</v>
      </c>
      <c r="D161" s="2">
        <v>4.508525141062802</v>
      </c>
      <c r="E161" s="1">
        <f t="shared" si="36"/>
        <v>203.85747277829566</v>
      </c>
      <c r="F161" s="1">
        <f t="shared" si="37"/>
        <v>611.57241833488695</v>
      </c>
      <c r="G161" s="8">
        <f t="shared" si="39"/>
        <v>447.8042307692308</v>
      </c>
      <c r="H161">
        <v>315</v>
      </c>
      <c r="I161">
        <v>295</v>
      </c>
      <c r="J161" s="1">
        <v>298.63165533015029</v>
      </c>
      <c r="K161" s="2">
        <f t="shared" si="33"/>
        <v>16.368344669849705</v>
      </c>
      <c r="L161" s="8">
        <v>1178.6241647243505</v>
      </c>
      <c r="M161" s="1">
        <f t="shared" si="38"/>
        <v>9.5943289858604341</v>
      </c>
      <c r="N161" s="1">
        <f t="shared" si="34"/>
        <v>4180.1510485088756</v>
      </c>
      <c r="O161" s="1">
        <f t="shared" si="35"/>
        <v>994.21335073276168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  <c r="AJ161" s="6"/>
      <c r="AK161" s="6"/>
      <c r="AL161" s="6"/>
    </row>
    <row r="162" spans="1:38" x14ac:dyDescent="0.25">
      <c r="A162">
        <f t="shared" si="40"/>
        <v>2.5999999999999999E-2</v>
      </c>
      <c r="B162" s="1">
        <f t="shared" ref="B162:B193" si="42">A162/O162*3600*1000</f>
        <v>94.166754545566576</v>
      </c>
      <c r="C162">
        <f t="shared" si="41"/>
        <v>5000</v>
      </c>
      <c r="D162" s="2">
        <v>4.508525141062802</v>
      </c>
      <c r="E162" s="1">
        <f t="shared" si="36"/>
        <v>203.85747277829566</v>
      </c>
      <c r="F162" s="1">
        <f t="shared" si="37"/>
        <v>611.57241833488695</v>
      </c>
      <c r="G162" s="8">
        <f t="shared" si="39"/>
        <v>657.03999999999974</v>
      </c>
      <c r="H162">
        <v>315</v>
      </c>
      <c r="I162">
        <v>295</v>
      </c>
      <c r="J162" s="1">
        <v>300.36604941113774</v>
      </c>
      <c r="K162" s="2">
        <f t="shared" si="33"/>
        <v>14.633950588862263</v>
      </c>
      <c r="L162" s="8">
        <v>1368.7274059050362</v>
      </c>
      <c r="M162" s="1">
        <f t="shared" si="38"/>
        <v>11.123063378158939</v>
      </c>
      <c r="N162" s="1">
        <f t="shared" si="34"/>
        <v>4179.7524717005181</v>
      </c>
      <c r="O162" s="1">
        <f t="shared" si="35"/>
        <v>993.98137327444658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  <c r="AJ162" s="6"/>
      <c r="AK162" s="6"/>
      <c r="AL162" s="6"/>
    </row>
    <row r="163" spans="1:38" x14ac:dyDescent="0.25">
      <c r="A163">
        <f t="shared" si="40"/>
        <v>3.2000000000000001E-2</v>
      </c>
      <c r="B163" s="1">
        <f t="shared" si="42"/>
        <v>115.92205942806272</v>
      </c>
      <c r="C163">
        <f t="shared" si="41"/>
        <v>5000</v>
      </c>
      <c r="D163" s="2">
        <v>4.508525141062802</v>
      </c>
      <c r="E163" s="1">
        <f t="shared" si="36"/>
        <v>203.85747277829566</v>
      </c>
      <c r="F163" s="1">
        <f t="shared" si="37"/>
        <v>611.57241833488695</v>
      </c>
      <c r="G163" s="8">
        <f t="shared" si="39"/>
        <v>900.84246153846095</v>
      </c>
      <c r="H163">
        <v>315</v>
      </c>
      <c r="I163">
        <v>295</v>
      </c>
      <c r="J163" s="1">
        <v>301.85313461427495</v>
      </c>
      <c r="K163" s="2">
        <f t="shared" ref="K163:K194" si="43">H163-J163</f>
        <v>13.14686538572505</v>
      </c>
      <c r="L163" s="8">
        <v>1512.4540331688108</v>
      </c>
      <c r="M163" s="1">
        <f t="shared" si="38"/>
        <v>12.27501847475266</v>
      </c>
      <c r="N163" s="1">
        <f t="shared" ref="N163:N194" si="44">((W163 + X163*H163 +Y163*H163^2 +  Z163*H163^3)+(W163 + X163*J163 + Y163*J163^2 +  Z163*J163^3))/2</f>
        <v>4179.4671481002679</v>
      </c>
      <c r="O163" s="1">
        <f t="shared" ref="O163:O194" si="45">((S163 + T163*H163 + U163*H163^2 +  V163*H163^3)+(S163 + T163*J163 + U163*J163^2 +  V163*J163^3))/2</f>
        <v>993.77116459433842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  <c r="AJ163" s="6"/>
      <c r="AK163" s="6"/>
      <c r="AL163" s="6"/>
    </row>
    <row r="164" spans="1:38" x14ac:dyDescent="0.25">
      <c r="A164">
        <f t="shared" si="40"/>
        <v>3.7999999999999999E-2</v>
      </c>
      <c r="B164" s="1">
        <f t="shared" si="42"/>
        <v>137.6830432897159</v>
      </c>
      <c r="C164">
        <f t="shared" si="41"/>
        <v>5000</v>
      </c>
      <c r="D164" s="2">
        <v>4.508525141062802</v>
      </c>
      <c r="E164" s="1">
        <f t="shared" si="36"/>
        <v>203.85747277829566</v>
      </c>
      <c r="F164" s="1">
        <f t="shared" si="37"/>
        <v>611.57241833488695</v>
      </c>
      <c r="G164" s="8">
        <f t="shared" si="39"/>
        <v>1179.2116153846146</v>
      </c>
      <c r="H164">
        <v>315</v>
      </c>
      <c r="I164">
        <v>295</v>
      </c>
      <c r="J164" s="1">
        <v>303.10455060737632</v>
      </c>
      <c r="K164" s="2">
        <f t="shared" si="43"/>
        <v>11.895449392623675</v>
      </c>
      <c r="L164" s="8">
        <v>1624.2722459020003</v>
      </c>
      <c r="M164" s="1">
        <f t="shared" si="38"/>
        <v>13.168784371876939</v>
      </c>
      <c r="N164" s="1">
        <f t="shared" si="44"/>
        <v>4179.264253665825</v>
      </c>
      <c r="O164" s="1">
        <f t="shared" si="45"/>
        <v>993.58640491510801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  <c r="AJ164" s="6"/>
      <c r="AK164" s="6"/>
      <c r="AL164" s="6"/>
    </row>
    <row r="165" spans="1:38" x14ac:dyDescent="0.25">
      <c r="A165">
        <f t="shared" si="40"/>
        <v>4.3999999999999997E-2</v>
      </c>
      <c r="B165" s="1">
        <f t="shared" si="42"/>
        <v>159.44830124831117</v>
      </c>
      <c r="C165">
        <f t="shared" si="41"/>
        <v>5000</v>
      </c>
      <c r="D165" s="2">
        <v>4.508525141062802</v>
      </c>
      <c r="E165" s="1">
        <f t="shared" si="36"/>
        <v>203.85747277829566</v>
      </c>
      <c r="F165" s="1">
        <f t="shared" si="37"/>
        <v>611.57241833488695</v>
      </c>
      <c r="G165" s="8">
        <f t="shared" si="39"/>
        <v>1492.1474615384604</v>
      </c>
      <c r="H165">
        <v>315</v>
      </c>
      <c r="I165">
        <v>295</v>
      </c>
      <c r="J165" s="1">
        <v>304.15793192224999</v>
      </c>
      <c r="K165" s="2">
        <f t="shared" si="43"/>
        <v>10.842068077750014</v>
      </c>
      <c r="L165" s="8">
        <v>1713.4956217619319</v>
      </c>
      <c r="M165" s="1">
        <f t="shared" si="38"/>
        <v>13.88030085622395</v>
      </c>
      <c r="N165" s="1">
        <f t="shared" si="44"/>
        <v>4179.1179384700126</v>
      </c>
      <c r="O165" s="1">
        <f t="shared" si="45"/>
        <v>993.42544737006233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  <c r="AJ165" s="6"/>
      <c r="AK165" s="6"/>
      <c r="AL165" s="6"/>
    </row>
    <row r="166" spans="1:38" x14ac:dyDescent="0.25">
      <c r="A166">
        <f t="shared" si="40"/>
        <v>0.05</v>
      </c>
      <c r="B166" s="1">
        <f t="shared" si="42"/>
        <v>181.21682683546325</v>
      </c>
      <c r="C166">
        <f t="shared" si="41"/>
        <v>5000</v>
      </c>
      <c r="D166" s="2">
        <v>4.508525141062802</v>
      </c>
      <c r="E166" s="1">
        <f t="shared" si="36"/>
        <v>203.85747277829566</v>
      </c>
      <c r="F166" s="1">
        <f t="shared" si="37"/>
        <v>611.57241833488695</v>
      </c>
      <c r="G166" s="8">
        <f t="shared" si="39"/>
        <v>1839.649999999999</v>
      </c>
      <c r="H166">
        <v>315</v>
      </c>
      <c r="I166">
        <v>295</v>
      </c>
      <c r="J166" s="1">
        <v>305.05057246368074</v>
      </c>
      <c r="K166" s="2">
        <f t="shared" si="43"/>
        <v>9.9494275363192628</v>
      </c>
      <c r="L166" s="8">
        <v>1786.2366978638483</v>
      </c>
      <c r="M166" s="1">
        <f t="shared" si="38"/>
        <v>14.45921929729327</v>
      </c>
      <c r="N166" s="1">
        <f t="shared" si="44"/>
        <v>4179.0103186257129</v>
      </c>
      <c r="O166" s="1">
        <f t="shared" si="45"/>
        <v>993.28524366797319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  <c r="AJ166" s="6"/>
      <c r="AK166" s="6"/>
      <c r="AL166" s="6"/>
    </row>
    <row r="167" spans="1:38" x14ac:dyDescent="0.25">
      <c r="A167">
        <f t="shared" si="40"/>
        <v>5.6000000000000001E-2</v>
      </c>
      <c r="B167" s="1">
        <f t="shared" si="42"/>
        <v>202.98789333061811</v>
      </c>
      <c r="C167">
        <f t="shared" si="41"/>
        <v>5000</v>
      </c>
      <c r="D167" s="2">
        <v>4.508525141062802</v>
      </c>
      <c r="E167" s="1">
        <f t="shared" si="36"/>
        <v>203.85747277829566</v>
      </c>
      <c r="F167" s="1">
        <f t="shared" si="37"/>
        <v>611.57241833488695</v>
      </c>
      <c r="G167" s="8">
        <f t="shared" si="39"/>
        <v>2221.7192307692294</v>
      </c>
      <c r="H167">
        <v>315</v>
      </c>
      <c r="I167">
        <v>295</v>
      </c>
      <c r="J167" s="1">
        <v>305.81359939748143</v>
      </c>
      <c r="K167" s="2">
        <f t="shared" si="43"/>
        <v>9.1864006025185745</v>
      </c>
      <c r="L167" s="8">
        <v>1846.6261081828079</v>
      </c>
      <c r="M167" s="1">
        <f t="shared" si="38"/>
        <v>14.938992312357074</v>
      </c>
      <c r="N167" s="1">
        <f t="shared" si="44"/>
        <v>4178.9295265324208</v>
      </c>
      <c r="O167" s="1">
        <f t="shared" si="45"/>
        <v>993.16267927192303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  <c r="AJ167" s="6"/>
      <c r="AK167" s="6"/>
      <c r="AL167" s="6"/>
    </row>
    <row r="168" spans="1:38" x14ac:dyDescent="0.25">
      <c r="A168">
        <f t="shared" si="40"/>
        <v>6.2E-2</v>
      </c>
      <c r="B168" s="1">
        <f t="shared" si="42"/>
        <v>224.76096819997349</v>
      </c>
      <c r="C168">
        <f t="shared" si="41"/>
        <v>5000</v>
      </c>
      <c r="D168" s="2">
        <v>4.508525141062802</v>
      </c>
      <c r="E168" s="1">
        <f t="shared" si="36"/>
        <v>203.85747277829566</v>
      </c>
      <c r="F168" s="1">
        <f t="shared" si="37"/>
        <v>611.57241833488695</v>
      </c>
      <c r="G168" s="8">
        <f t="shared" si="39"/>
        <v>2638.355153846152</v>
      </c>
      <c r="H168">
        <v>315</v>
      </c>
      <c r="I168">
        <v>295</v>
      </c>
      <c r="J168" s="1">
        <v>306.4717178090014</v>
      </c>
      <c r="K168" s="2">
        <f t="shared" si="43"/>
        <v>8.5282821909985955</v>
      </c>
      <c r="L168" s="8">
        <v>1897.538475803806</v>
      </c>
      <c r="M168" s="1">
        <f t="shared" si="38"/>
        <v>15.342842842994999</v>
      </c>
      <c r="N168" s="1">
        <f t="shared" si="44"/>
        <v>4178.8676906273213</v>
      </c>
      <c r="O168" s="1">
        <f t="shared" si="45"/>
        <v>993.05498542529563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  <c r="AJ168" s="6"/>
      <c r="AK168" s="6"/>
      <c r="AL168" s="6"/>
    </row>
    <row r="169" spans="1:38" x14ac:dyDescent="0.25">
      <c r="A169">
        <f t="shared" si="40"/>
        <v>6.8000000000000005E-2</v>
      </c>
      <c r="B169" s="1">
        <f t="shared" si="42"/>
        <v>246.53565467002014</v>
      </c>
      <c r="C169">
        <f t="shared" si="41"/>
        <v>5000</v>
      </c>
      <c r="D169" s="2">
        <v>4.508525141062802</v>
      </c>
      <c r="E169" s="1">
        <f t="shared" si="36"/>
        <v>203.85747277829566</v>
      </c>
      <c r="F169" s="1">
        <f t="shared" si="37"/>
        <v>611.57241833488695</v>
      </c>
      <c r="G169" s="8">
        <f t="shared" si="39"/>
        <v>3089.5577692307675</v>
      </c>
      <c r="H169">
        <v>315</v>
      </c>
      <c r="I169">
        <v>295</v>
      </c>
      <c r="J169" s="1">
        <v>307.0442641882338</v>
      </c>
      <c r="K169" s="2">
        <f t="shared" si="43"/>
        <v>7.9557358117662034</v>
      </c>
      <c r="L169" s="8">
        <v>1941.0290911680718</v>
      </c>
      <c r="M169" s="1">
        <f t="shared" ref="M169:M189" si="46">((H169-I169)-(J169-I169))/(LN((H169-I169)/(J169-I169)))</f>
        <v>15.687339453894175</v>
      </c>
      <c r="N169" s="1">
        <f t="shared" si="44"/>
        <v>4178.8195189228472</v>
      </c>
      <c r="O169" s="1">
        <f t="shared" si="45"/>
        <v>992.95982290130314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  <c r="AJ169" s="6"/>
      <c r="AK169" s="6"/>
      <c r="AL169" s="6"/>
    </row>
    <row r="170" spans="1:38" x14ac:dyDescent="0.25">
      <c r="A170">
        <f t="shared" si="40"/>
        <v>7.3999999999999996E-2</v>
      </c>
      <c r="B170" s="1">
        <f t="shared" si="42"/>
        <v>268.31057060502974</v>
      </c>
      <c r="C170">
        <f t="shared" si="41"/>
        <v>5000</v>
      </c>
      <c r="D170" s="2">
        <v>4.508525141062802</v>
      </c>
      <c r="E170" s="1">
        <f t="shared" si="36"/>
        <v>203.85747277829566</v>
      </c>
      <c r="F170" s="1">
        <f t="shared" si="37"/>
        <v>611.57241833488695</v>
      </c>
      <c r="G170" s="8">
        <f t="shared" si="39"/>
        <v>3575.3270769230739</v>
      </c>
      <c r="H170">
        <v>315</v>
      </c>
      <c r="I170">
        <v>295</v>
      </c>
      <c r="J170" s="1">
        <v>307.52274647536154</v>
      </c>
      <c r="K170" s="2">
        <f t="shared" si="43"/>
        <v>7.4772535246384564</v>
      </c>
      <c r="L170" s="8">
        <v>1976.8462781652102</v>
      </c>
      <c r="M170" s="1">
        <f t="shared" si="46"/>
        <v>15.970704962401935</v>
      </c>
      <c r="N170" s="1">
        <f t="shared" si="44"/>
        <v>4178.7830987990264</v>
      </c>
      <c r="O170" s="1">
        <f t="shared" si="45"/>
        <v>992.87925704633449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  <c r="AJ170" s="6"/>
      <c r="AK170" s="6"/>
      <c r="AL170" s="6"/>
    </row>
    <row r="171" spans="1:38" x14ac:dyDescent="0.25">
      <c r="A171">
        <f t="shared" si="40"/>
        <v>8.0000000000000002E-3</v>
      </c>
      <c r="B171" s="1">
        <f t="shared" si="42"/>
        <v>28.955742806020258</v>
      </c>
      <c r="C171">
        <f t="shared" si="41"/>
        <v>5500</v>
      </c>
      <c r="D171" s="2">
        <v>4.7629690568511203</v>
      </c>
      <c r="E171" s="1">
        <f t="shared" si="36"/>
        <v>215.36240887458024</v>
      </c>
      <c r="F171" s="1">
        <f t="shared" si="37"/>
        <v>646.08722662374066</v>
      </c>
      <c r="G171" s="8">
        <f t="shared" si="39"/>
        <v>133.03276923076993</v>
      </c>
      <c r="H171">
        <v>315</v>
      </c>
      <c r="I171">
        <v>295</v>
      </c>
      <c r="J171" s="1">
        <v>295.26577938305928</v>
      </c>
      <c r="K171" s="2">
        <f t="shared" si="43"/>
        <v>19.734220616940718</v>
      </c>
      <c r="L171" s="8">
        <v>576.89582494844626</v>
      </c>
      <c r="M171" s="1">
        <f t="shared" si="46"/>
        <v>4.5672386640557061</v>
      </c>
      <c r="N171" s="1">
        <f t="shared" si="44"/>
        <v>4181.149956260987</v>
      </c>
      <c r="O171" s="1">
        <f t="shared" si="45"/>
        <v>994.62135000080616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  <c r="AJ171" s="6"/>
      <c r="AK171" s="6"/>
      <c r="AL171" s="6"/>
    </row>
    <row r="172" spans="1:38" x14ac:dyDescent="0.25">
      <c r="A172">
        <f t="shared" si="40"/>
        <v>1.4E-2</v>
      </c>
      <c r="B172" s="1">
        <f t="shared" si="42"/>
        <v>50.680892009137828</v>
      </c>
      <c r="C172">
        <f t="shared" si="41"/>
        <v>5500</v>
      </c>
      <c r="D172" s="2">
        <v>4.7629690568511203</v>
      </c>
      <c r="E172" s="1">
        <f t="shared" si="36"/>
        <v>215.36240887458024</v>
      </c>
      <c r="F172" s="1">
        <f t="shared" si="37"/>
        <v>646.08722662374066</v>
      </c>
      <c r="G172" s="8">
        <f t="shared" si="39"/>
        <v>273.1351538461542</v>
      </c>
      <c r="H172">
        <v>315</v>
      </c>
      <c r="I172">
        <v>295</v>
      </c>
      <c r="J172" s="1">
        <v>296.67350835278518</v>
      </c>
      <c r="K172" s="2">
        <f t="shared" si="43"/>
        <v>18.326491647214823</v>
      </c>
      <c r="L172" s="8">
        <v>935.74905753579856</v>
      </c>
      <c r="M172" s="1">
        <f t="shared" si="46"/>
        <v>7.387301464693059</v>
      </c>
      <c r="N172" s="1">
        <f t="shared" si="44"/>
        <v>4180.6938929933622</v>
      </c>
      <c r="O172" s="1">
        <f t="shared" si="45"/>
        <v>994.45763485995508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  <c r="AJ172" s="6"/>
      <c r="AK172" s="6"/>
      <c r="AL172" s="6"/>
    </row>
    <row r="173" spans="1:38" x14ac:dyDescent="0.25">
      <c r="A173">
        <f t="shared" si="40"/>
        <v>0.02</v>
      </c>
      <c r="B173" s="1">
        <f t="shared" si="42"/>
        <v>72.417836512834512</v>
      </c>
      <c r="C173">
        <f t="shared" si="41"/>
        <v>5500</v>
      </c>
      <c r="D173" s="2">
        <v>4.7629690568511203</v>
      </c>
      <c r="E173" s="1">
        <f t="shared" si="36"/>
        <v>215.36240887458024</v>
      </c>
      <c r="F173" s="1">
        <f t="shared" si="37"/>
        <v>646.08722662374066</v>
      </c>
      <c r="G173" s="8">
        <f t="shared" si="39"/>
        <v>447.8042307692308</v>
      </c>
      <c r="H173">
        <v>315</v>
      </c>
      <c r="I173">
        <v>295</v>
      </c>
      <c r="J173" s="1">
        <v>298.50130926175194</v>
      </c>
      <c r="K173" s="2">
        <f t="shared" si="43"/>
        <v>16.498690738248058</v>
      </c>
      <c r="L173" s="8">
        <v>1202.0658974016792</v>
      </c>
      <c r="M173" s="1">
        <f t="shared" si="46"/>
        <v>9.4678843310071823</v>
      </c>
      <c r="N173" s="1">
        <f t="shared" si="44"/>
        <v>4180.1840329254792</v>
      </c>
      <c r="O173" s="1">
        <f t="shared" si="45"/>
        <v>994.23019889912825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  <c r="AJ173" s="6"/>
      <c r="AK173" s="6"/>
      <c r="AL173" s="6"/>
    </row>
    <row r="174" spans="1:38" x14ac:dyDescent="0.25">
      <c r="A174">
        <f t="shared" si="40"/>
        <v>2.5999999999999999E-2</v>
      </c>
      <c r="B174" s="1">
        <f t="shared" si="42"/>
        <v>94.164806476077516</v>
      </c>
      <c r="C174">
        <f t="shared" si="41"/>
        <v>5500</v>
      </c>
      <c r="D174" s="2">
        <v>4.7629690568511203</v>
      </c>
      <c r="E174" s="1">
        <f t="shared" si="36"/>
        <v>215.36240887458024</v>
      </c>
      <c r="F174" s="1">
        <f t="shared" si="37"/>
        <v>646.08722662374066</v>
      </c>
      <c r="G174" s="8">
        <f t="shared" si="39"/>
        <v>657.03999999999974</v>
      </c>
      <c r="H174">
        <v>315</v>
      </c>
      <c r="I174">
        <v>295</v>
      </c>
      <c r="J174" s="1">
        <v>300.21653128703468</v>
      </c>
      <c r="K174" s="2">
        <f t="shared" si="43"/>
        <v>14.783468712965316</v>
      </c>
      <c r="L174" s="8">
        <v>1399.0838477796131</v>
      </c>
      <c r="M174" s="1">
        <f t="shared" si="46"/>
        <v>11.00042648024335</v>
      </c>
      <c r="N174" s="1">
        <f t="shared" si="44"/>
        <v>4179.7839616291676</v>
      </c>
      <c r="O174" s="1">
        <f t="shared" si="45"/>
        <v>994.00193663413938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  <c r="AJ174" s="6"/>
      <c r="AK174" s="6"/>
      <c r="AL174" s="6"/>
    </row>
    <row r="175" spans="1:38" x14ac:dyDescent="0.25">
      <c r="A175">
        <f t="shared" si="40"/>
        <v>3.2000000000000001E-2</v>
      </c>
      <c r="B175" s="1">
        <f t="shared" si="42"/>
        <v>115.91942836877494</v>
      </c>
      <c r="C175">
        <f t="shared" si="41"/>
        <v>5500</v>
      </c>
      <c r="D175" s="2">
        <v>4.7629690568511203</v>
      </c>
      <c r="E175" s="1">
        <f t="shared" si="36"/>
        <v>215.36240887458024</v>
      </c>
      <c r="F175" s="1">
        <f t="shared" si="37"/>
        <v>646.08722662374066</v>
      </c>
      <c r="G175" s="8">
        <f t="shared" ref="G175:G189" si="47">G163</f>
        <v>900.84246153846095</v>
      </c>
      <c r="H175">
        <v>315</v>
      </c>
      <c r="I175">
        <v>295</v>
      </c>
      <c r="J175" s="1">
        <v>301.69697115726723</v>
      </c>
      <c r="K175" s="2">
        <f t="shared" si="43"/>
        <v>13.303028842732772</v>
      </c>
      <c r="L175" s="8">
        <v>1548.550973323921</v>
      </c>
      <c r="M175" s="1">
        <f t="shared" si="46"/>
        <v>12.159134933644133</v>
      </c>
      <c r="N175" s="1">
        <f t="shared" si="44"/>
        <v>4179.4947939027879</v>
      </c>
      <c r="O175" s="1">
        <f t="shared" si="45"/>
        <v>993.79372052727672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  <c r="AJ175" s="6"/>
      <c r="AK175" s="6"/>
      <c r="AL175" s="6"/>
    </row>
    <row r="176" spans="1:38" x14ac:dyDescent="0.25">
      <c r="A176">
        <f t="shared" si="40"/>
        <v>3.7999999999999999E-2</v>
      </c>
      <c r="B176" s="1">
        <f t="shared" si="42"/>
        <v>137.67979243156591</v>
      </c>
      <c r="C176">
        <f t="shared" si="41"/>
        <v>5500</v>
      </c>
      <c r="D176" s="2">
        <v>4.7629690568511203</v>
      </c>
      <c r="E176" s="1">
        <f t="shared" si="36"/>
        <v>215.36240887458024</v>
      </c>
      <c r="F176" s="1">
        <f t="shared" si="37"/>
        <v>646.08722662374066</v>
      </c>
      <c r="G176" s="8">
        <f t="shared" si="47"/>
        <v>1179.2116153846146</v>
      </c>
      <c r="H176">
        <v>315</v>
      </c>
      <c r="I176">
        <v>295</v>
      </c>
      <c r="J176" s="1">
        <v>302.94826529272535</v>
      </c>
      <c r="K176" s="2">
        <f t="shared" si="43"/>
        <v>12.051734707274647</v>
      </c>
      <c r="L176" s="8">
        <v>1665.1176742468929</v>
      </c>
      <c r="M176" s="1">
        <f t="shared" si="46"/>
        <v>13.060267205716908</v>
      </c>
      <c r="N176" s="1">
        <f t="shared" si="44"/>
        <v>4179.2878248251527</v>
      </c>
      <c r="O176" s="1">
        <f t="shared" si="45"/>
        <v>993.60986520949882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  <c r="AJ176" s="6"/>
      <c r="AK176" s="6"/>
      <c r="AL176" s="6"/>
    </row>
    <row r="177" spans="1:38" x14ac:dyDescent="0.25">
      <c r="A177">
        <f t="shared" si="40"/>
        <v>4.3999999999999997E-2</v>
      </c>
      <c r="B177" s="1">
        <f t="shared" si="42"/>
        <v>159.44449754272878</v>
      </c>
      <c r="C177">
        <f t="shared" si="41"/>
        <v>5500</v>
      </c>
      <c r="D177" s="2">
        <v>4.7629690568511203</v>
      </c>
      <c r="E177" s="1">
        <f t="shared" si="36"/>
        <v>215.36240887458024</v>
      </c>
      <c r="F177" s="1">
        <f t="shared" si="37"/>
        <v>646.08722662374066</v>
      </c>
      <c r="G177" s="8">
        <f t="shared" si="47"/>
        <v>1492.1474615384604</v>
      </c>
      <c r="H177">
        <v>315</v>
      </c>
      <c r="I177">
        <v>295</v>
      </c>
      <c r="J177" s="1">
        <v>304.00482479526403</v>
      </c>
      <c r="K177" s="2">
        <f t="shared" si="43"/>
        <v>10.995175204735972</v>
      </c>
      <c r="L177" s="8">
        <v>1758.2976002917646</v>
      </c>
      <c r="M177" s="1">
        <f t="shared" si="46"/>
        <v>13.778902804616282</v>
      </c>
      <c r="N177" s="1">
        <f t="shared" si="44"/>
        <v>4179.1378766926164</v>
      </c>
      <c r="O177" s="1">
        <f t="shared" si="45"/>
        <v>993.44914651288695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  <c r="AJ177" s="6"/>
      <c r="AK177" s="6"/>
      <c r="AL177" s="6"/>
    </row>
    <row r="178" spans="1:38" x14ac:dyDescent="0.25">
      <c r="A178">
        <f t="shared" si="40"/>
        <v>0.05</v>
      </c>
      <c r="B178" s="1">
        <f t="shared" si="42"/>
        <v>181.21253282106753</v>
      </c>
      <c r="C178">
        <f t="shared" si="41"/>
        <v>5500</v>
      </c>
      <c r="D178" s="2">
        <v>4.7629690568511203</v>
      </c>
      <c r="E178" s="1">
        <f t="shared" si="36"/>
        <v>215.36240887458024</v>
      </c>
      <c r="F178" s="1">
        <f t="shared" si="37"/>
        <v>646.08722662374066</v>
      </c>
      <c r="G178" s="8">
        <f t="shared" si="47"/>
        <v>1839.649999999999</v>
      </c>
      <c r="H178">
        <v>315</v>
      </c>
      <c r="I178">
        <v>295</v>
      </c>
      <c r="J178" s="1">
        <v>304.90224122587171</v>
      </c>
      <c r="K178" s="2">
        <f t="shared" si="43"/>
        <v>10.097758774128295</v>
      </c>
      <c r="L178" s="8">
        <v>1834.3698687533933</v>
      </c>
      <c r="M178" s="1">
        <f t="shared" si="46"/>
        <v>14.364399867515852</v>
      </c>
      <c r="N178" s="1">
        <f t="shared" si="44"/>
        <v>4179.0272023999278</v>
      </c>
      <c r="O178" s="1">
        <f t="shared" si="45"/>
        <v>993.30878056726465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  <c r="AJ178" s="6"/>
      <c r="AK178" s="6"/>
      <c r="AL178" s="6"/>
    </row>
    <row r="179" spans="1:38" x14ac:dyDescent="0.25">
      <c r="A179">
        <f t="shared" si="40"/>
        <v>5.6000000000000001E-2</v>
      </c>
      <c r="B179" s="1">
        <f t="shared" si="42"/>
        <v>202.98316459643766</v>
      </c>
      <c r="C179">
        <f t="shared" si="41"/>
        <v>5500</v>
      </c>
      <c r="D179" s="2">
        <v>4.7629690568511203</v>
      </c>
      <c r="E179" s="1">
        <f t="shared" si="36"/>
        <v>215.36240887458024</v>
      </c>
      <c r="F179" s="1">
        <f t="shared" si="37"/>
        <v>646.08722662374066</v>
      </c>
      <c r="G179" s="8">
        <f t="shared" si="47"/>
        <v>2221.7192307692294</v>
      </c>
      <c r="H179">
        <v>315</v>
      </c>
      <c r="I179">
        <v>295</v>
      </c>
      <c r="J179" s="1">
        <v>305.670734843047</v>
      </c>
      <c r="K179" s="2">
        <f t="shared" si="43"/>
        <v>9.3292651569529994</v>
      </c>
      <c r="L179" s="8">
        <v>1897.5945627347505</v>
      </c>
      <c r="M179" s="1">
        <f t="shared" si="46"/>
        <v>14.850141905751626</v>
      </c>
      <c r="N179" s="1">
        <f t="shared" si="44"/>
        <v>4178.9438955304531</v>
      </c>
      <c r="O179" s="1">
        <f t="shared" si="45"/>
        <v>993.18581617747645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  <c r="AJ179" s="6"/>
      <c r="AK179" s="6"/>
      <c r="AL179" s="6"/>
    </row>
    <row r="180" spans="1:38" x14ac:dyDescent="0.25">
      <c r="A180">
        <f t="shared" si="40"/>
        <v>6.2E-2</v>
      </c>
      <c r="B180" s="1">
        <f t="shared" si="42"/>
        <v>224.75585312364103</v>
      </c>
      <c r="C180">
        <f t="shared" si="41"/>
        <v>5500</v>
      </c>
      <c r="D180" s="2">
        <v>4.7629690568511203</v>
      </c>
      <c r="E180" s="1">
        <f t="shared" si="36"/>
        <v>215.36240887458024</v>
      </c>
      <c r="F180" s="1">
        <f t="shared" si="37"/>
        <v>646.08722662374066</v>
      </c>
      <c r="G180" s="8">
        <f t="shared" si="47"/>
        <v>2638.355153846152</v>
      </c>
      <c r="H180">
        <v>315</v>
      </c>
      <c r="I180">
        <v>295</v>
      </c>
      <c r="J180" s="1">
        <v>306.33452374343477</v>
      </c>
      <c r="K180" s="2">
        <f t="shared" si="43"/>
        <v>8.6654762565652277</v>
      </c>
      <c r="L180" s="8">
        <v>1950.9451950383032</v>
      </c>
      <c r="M180" s="1">
        <f t="shared" si="46"/>
        <v>15.25937065945323</v>
      </c>
      <c r="N180" s="1">
        <f t="shared" si="44"/>
        <v>4178.8800003452234</v>
      </c>
      <c r="O180" s="1">
        <f t="shared" si="45"/>
        <v>993.07758573573119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  <c r="AJ180" s="6"/>
      <c r="AK180" s="6"/>
      <c r="AL180" s="6"/>
    </row>
    <row r="181" spans="1:38" x14ac:dyDescent="0.25">
      <c r="A181">
        <f t="shared" si="40"/>
        <v>6.8000000000000005E-2</v>
      </c>
      <c r="B181" s="1">
        <f t="shared" si="42"/>
        <v>246.53019500325232</v>
      </c>
      <c r="C181">
        <f t="shared" si="41"/>
        <v>5500</v>
      </c>
      <c r="D181" s="2">
        <v>4.7629690568511203</v>
      </c>
      <c r="E181" s="1">
        <f t="shared" si="36"/>
        <v>215.36240887458024</v>
      </c>
      <c r="F181" s="1">
        <f t="shared" si="37"/>
        <v>646.08722662374066</v>
      </c>
      <c r="G181" s="8">
        <f t="shared" si="47"/>
        <v>3089.5577692307675</v>
      </c>
      <c r="H181">
        <v>315</v>
      </c>
      <c r="I181">
        <v>295</v>
      </c>
      <c r="J181" s="1">
        <v>306.91268379691383</v>
      </c>
      <c r="K181" s="2">
        <f t="shared" si="43"/>
        <v>8.0873162030861749</v>
      </c>
      <c r="L181" s="8">
        <v>1996.552668014971</v>
      </c>
      <c r="M181" s="1">
        <f t="shared" si="46"/>
        <v>15.608705215496068</v>
      </c>
      <c r="N181" s="1">
        <f t="shared" si="44"/>
        <v>4178.830139541029</v>
      </c>
      <c r="O181" s="1">
        <f t="shared" si="45"/>
        <v>992.98181302606963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  <c r="AJ181" s="6"/>
      <c r="AK181" s="6"/>
      <c r="AL181" s="6"/>
    </row>
    <row r="182" spans="1:38" x14ac:dyDescent="0.25">
      <c r="A182">
        <f t="shared" si="40"/>
        <v>7.3999999999999996E-2</v>
      </c>
      <c r="B182" s="1">
        <f t="shared" si="42"/>
        <v>268.30479354704443</v>
      </c>
      <c r="C182">
        <f t="shared" si="41"/>
        <v>5500</v>
      </c>
      <c r="D182" s="2">
        <v>4.7629690568511203</v>
      </c>
      <c r="E182" s="1">
        <f t="shared" si="36"/>
        <v>215.36240887458024</v>
      </c>
      <c r="F182" s="1">
        <f t="shared" si="37"/>
        <v>646.08722662374066</v>
      </c>
      <c r="G182" s="8">
        <f t="shared" si="47"/>
        <v>3575.3270769230739</v>
      </c>
      <c r="H182">
        <v>315</v>
      </c>
      <c r="I182">
        <v>295</v>
      </c>
      <c r="J182" s="1">
        <v>307.39632167359701</v>
      </c>
      <c r="K182" s="2">
        <f t="shared" si="43"/>
        <v>7.603678326402985</v>
      </c>
      <c r="L182" s="8">
        <v>2034.1363803805593</v>
      </c>
      <c r="M182" s="1">
        <f t="shared" si="46"/>
        <v>15.896219842803994</v>
      </c>
      <c r="N182" s="1">
        <f t="shared" si="44"/>
        <v>4178.7923905645766</v>
      </c>
      <c r="O182" s="1">
        <f t="shared" si="45"/>
        <v>992.90063542338294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  <c r="AJ182" s="6"/>
      <c r="AK182" s="6"/>
      <c r="AL182" s="6"/>
    </row>
    <row r="183" spans="1:38" x14ac:dyDescent="0.25">
      <c r="A183">
        <f t="shared" si="40"/>
        <v>8.0000000000000002E-3</v>
      </c>
      <c r="B183" s="1">
        <f t="shared" si="42"/>
        <v>28.955677867317593</v>
      </c>
      <c r="C183">
        <f t="shared" si="41"/>
        <v>6000</v>
      </c>
      <c r="D183" s="2">
        <v>4.9823380059508127</v>
      </c>
      <c r="E183" s="1">
        <f t="shared" si="36"/>
        <v>225.28139527707197</v>
      </c>
      <c r="F183" s="1">
        <f t="shared" si="37"/>
        <v>675.8441858312159</v>
      </c>
      <c r="G183" s="8">
        <f t="shared" si="47"/>
        <v>133.03276923076993</v>
      </c>
      <c r="H183">
        <v>315</v>
      </c>
      <c r="I183">
        <v>295</v>
      </c>
      <c r="J183" s="1">
        <v>295.24597621432156</v>
      </c>
      <c r="K183" s="2">
        <f t="shared" si="43"/>
        <v>19.754023785678442</v>
      </c>
      <c r="L183" s="8">
        <v>582.81519536167661</v>
      </c>
      <c r="M183" s="1">
        <f t="shared" si="46"/>
        <v>4.491334419267619</v>
      </c>
      <c r="N183" s="1">
        <f t="shared" si="44"/>
        <v>4181.1567841976457</v>
      </c>
      <c r="O183" s="1">
        <f t="shared" si="45"/>
        <v>994.62358063137231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  <c r="AJ183" s="6"/>
      <c r="AK183" s="6"/>
      <c r="AL183" s="6"/>
    </row>
    <row r="184" spans="1:38" x14ac:dyDescent="0.25">
      <c r="A184">
        <f t="shared" si="40"/>
        <v>1.4E-2</v>
      </c>
      <c r="B184" s="1">
        <f t="shared" si="42"/>
        <v>50.680446172863228</v>
      </c>
      <c r="C184">
        <f t="shared" si="41"/>
        <v>6000</v>
      </c>
      <c r="D184" s="2">
        <v>4.9823380059508127</v>
      </c>
      <c r="E184" s="1">
        <f t="shared" si="36"/>
        <v>225.28139527707197</v>
      </c>
      <c r="F184" s="1">
        <f t="shared" si="37"/>
        <v>675.8441858312159</v>
      </c>
      <c r="G184" s="8">
        <f t="shared" si="47"/>
        <v>273.1351538461542</v>
      </c>
      <c r="H184">
        <v>315</v>
      </c>
      <c r="I184">
        <v>295</v>
      </c>
      <c r="J184" s="1">
        <v>296.60041743457265</v>
      </c>
      <c r="K184" s="2">
        <f t="shared" si="43"/>
        <v>18.399582565427352</v>
      </c>
      <c r="L184" s="8">
        <v>948.17634624977518</v>
      </c>
      <c r="M184" s="1">
        <f t="shared" si="46"/>
        <v>7.2856136588042952</v>
      </c>
      <c r="N184" s="1">
        <f t="shared" si="44"/>
        <v>4180.7161767935877</v>
      </c>
      <c r="O184" s="1">
        <f t="shared" si="45"/>
        <v>994.46638311141407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  <c r="AJ184" s="6"/>
      <c r="AK184" s="6"/>
      <c r="AL184" s="6"/>
    </row>
    <row r="185" spans="1:38" x14ac:dyDescent="0.25">
      <c r="A185">
        <f t="shared" si="40"/>
        <v>0.02</v>
      </c>
      <c r="B185" s="1">
        <f t="shared" si="42"/>
        <v>72.416819687190355</v>
      </c>
      <c r="C185">
        <f t="shared" si="41"/>
        <v>6000</v>
      </c>
      <c r="D185" s="2">
        <v>4.9823380059508127</v>
      </c>
      <c r="E185" s="1">
        <f t="shared" si="36"/>
        <v>225.28139527707197</v>
      </c>
      <c r="F185" s="1">
        <f t="shared" si="37"/>
        <v>675.8441858312159</v>
      </c>
      <c r="G185" s="8">
        <f t="shared" si="47"/>
        <v>447.8042307692308</v>
      </c>
      <c r="H185">
        <v>315</v>
      </c>
      <c r="I185">
        <v>295</v>
      </c>
      <c r="J185" s="1">
        <v>298.3928164292924</v>
      </c>
      <c r="K185" s="2">
        <f t="shared" si="43"/>
        <v>16.607183570707605</v>
      </c>
      <c r="L185" s="8">
        <v>1221.1785500066362</v>
      </c>
      <c r="M185" s="1">
        <f t="shared" si="46"/>
        <v>9.3610544452605939</v>
      </c>
      <c r="N185" s="1">
        <f t="shared" si="44"/>
        <v>4180.2118208379006</v>
      </c>
      <c r="O185" s="1">
        <f t="shared" si="45"/>
        <v>994.24415917474926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  <c r="AJ185" s="6"/>
      <c r="AK185" s="6"/>
      <c r="AL185" s="6"/>
    </row>
    <row r="186" spans="1:38" x14ac:dyDescent="0.25">
      <c r="A186">
        <f t="shared" si="40"/>
        <v>2.5999999999999999E-2</v>
      </c>
      <c r="B186" s="1">
        <f t="shared" si="42"/>
        <v>94.163180067371627</v>
      </c>
      <c r="C186">
        <f t="shared" si="41"/>
        <v>6000</v>
      </c>
      <c r="D186" s="2">
        <v>4.9823380059508127</v>
      </c>
      <c r="E186" s="1">
        <f t="shared" si="36"/>
        <v>225.28139527707197</v>
      </c>
      <c r="F186" s="1">
        <f t="shared" si="37"/>
        <v>675.8441858312159</v>
      </c>
      <c r="G186" s="8">
        <f t="shared" si="47"/>
        <v>657.03999999999974</v>
      </c>
      <c r="H186">
        <v>315</v>
      </c>
      <c r="I186">
        <v>295</v>
      </c>
      <c r="J186" s="1">
        <v>300.09110392384127</v>
      </c>
      <c r="K186" s="2">
        <f t="shared" si="43"/>
        <v>14.908896076158726</v>
      </c>
      <c r="L186" s="8">
        <v>1424.0328286673468</v>
      </c>
      <c r="M186" s="1">
        <f t="shared" si="46"/>
        <v>10.896423423184606</v>
      </c>
      <c r="N186" s="1">
        <f t="shared" si="44"/>
        <v>4179.8107852139628</v>
      </c>
      <c r="O186" s="1">
        <f t="shared" si="45"/>
        <v>994.01910527056657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  <c r="AJ186" s="6"/>
      <c r="AK186" s="6"/>
      <c r="AL186" s="6"/>
    </row>
    <row r="187" spans="1:38" x14ac:dyDescent="0.25">
      <c r="A187">
        <f t="shared" si="40"/>
        <v>3.2000000000000001E-2</v>
      </c>
      <c r="B187" s="1">
        <f t="shared" si="42"/>
        <v>115.9172205823199</v>
      </c>
      <c r="C187">
        <f t="shared" ref="C187:C189" si="48">C175+500</f>
        <v>6000</v>
      </c>
      <c r="D187" s="2">
        <v>4.9823380059508127</v>
      </c>
      <c r="E187" s="1">
        <f t="shared" si="36"/>
        <v>225.28139527707197</v>
      </c>
      <c r="F187" s="1">
        <f t="shared" si="37"/>
        <v>675.8441858312159</v>
      </c>
      <c r="G187" s="8">
        <f t="shared" si="47"/>
        <v>900.84246153846095</v>
      </c>
      <c r="H187">
        <v>315</v>
      </c>
      <c r="I187">
        <v>295</v>
      </c>
      <c r="J187" s="1">
        <v>301.56532229930588</v>
      </c>
      <c r="K187" s="2">
        <f t="shared" si="43"/>
        <v>13.434677700694124</v>
      </c>
      <c r="L187" s="8">
        <v>1578.3797863919081</v>
      </c>
      <c r="M187" s="1">
        <f t="shared" si="46"/>
        <v>12.060604866287772</v>
      </c>
      <c r="N187" s="1">
        <f t="shared" si="44"/>
        <v>4179.5185129052334</v>
      </c>
      <c r="O187" s="1">
        <f t="shared" si="45"/>
        <v>993.81264855457312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  <c r="AJ187" s="6"/>
      <c r="AK187" s="6"/>
      <c r="AL187" s="6"/>
    </row>
    <row r="188" spans="1:38" x14ac:dyDescent="0.25">
      <c r="A188">
        <f t="shared" si="40"/>
        <v>3.7999999999999999E-2</v>
      </c>
      <c r="B188" s="1">
        <f t="shared" si="42"/>
        <v>137.67705454865796</v>
      </c>
      <c r="C188">
        <f t="shared" si="48"/>
        <v>6000</v>
      </c>
      <c r="D188" s="2">
        <v>4.9823380059508127</v>
      </c>
      <c r="E188" s="1">
        <f t="shared" si="36"/>
        <v>225.28139527707197</v>
      </c>
      <c r="F188" s="1">
        <f t="shared" si="37"/>
        <v>675.8441858312159</v>
      </c>
      <c r="G188" s="8">
        <f t="shared" si="47"/>
        <v>1179.2116153846146</v>
      </c>
      <c r="H188">
        <v>315</v>
      </c>
      <c r="I188">
        <v>295</v>
      </c>
      <c r="J188" s="1">
        <v>302.81606583260003</v>
      </c>
      <c r="K188" s="2">
        <f t="shared" si="43"/>
        <v>12.183934167399968</v>
      </c>
      <c r="L188" s="8">
        <v>1699.0021992664238</v>
      </c>
      <c r="M188" s="1">
        <f t="shared" si="46"/>
        <v>12.967827182023989</v>
      </c>
      <c r="N188" s="1">
        <f t="shared" si="44"/>
        <v>4179.3081496667619</v>
      </c>
      <c r="O188" s="1">
        <f t="shared" si="45"/>
        <v>993.62962440231468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  <c r="AJ188" s="6"/>
      <c r="AK188" s="6"/>
      <c r="AL188" s="6"/>
    </row>
    <row r="189" spans="1:38" x14ac:dyDescent="0.25">
      <c r="A189">
        <f t="shared" si="40"/>
        <v>4.3999999999999997E-2</v>
      </c>
      <c r="B189" s="1">
        <f t="shared" si="42"/>
        <v>159.44128513392963</v>
      </c>
      <c r="C189">
        <f t="shared" si="48"/>
        <v>6000</v>
      </c>
      <c r="D189" s="2">
        <v>4.9823380059508127</v>
      </c>
      <c r="E189" s="1">
        <f t="shared" si="36"/>
        <v>225.28139527707197</v>
      </c>
      <c r="F189" s="1">
        <f t="shared" si="37"/>
        <v>675.8441858312159</v>
      </c>
      <c r="G189" s="8">
        <f t="shared" si="47"/>
        <v>1492.1474615384604</v>
      </c>
      <c r="H189">
        <v>315</v>
      </c>
      <c r="I189">
        <v>295</v>
      </c>
      <c r="J189" s="1">
        <v>303.87499176873325</v>
      </c>
      <c r="K189" s="2">
        <f t="shared" si="43"/>
        <v>11.125008231266747</v>
      </c>
      <c r="L189" s="8">
        <v>1795.5728644519784</v>
      </c>
      <c r="M189" s="1">
        <f t="shared" si="46"/>
        <v>13.692404347977018</v>
      </c>
      <c r="N189" s="1">
        <f t="shared" si="44"/>
        <v>4179.1551322934129</v>
      </c>
      <c r="O189" s="1">
        <f t="shared" si="45"/>
        <v>993.46916243772762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  <c r="AJ189" s="6"/>
      <c r="AK189" s="6"/>
      <c r="AL189" s="6"/>
    </row>
    <row r="190" spans="1:38" x14ac:dyDescent="0.25">
      <c r="A190">
        <f t="shared" si="40"/>
        <v>0.05</v>
      </c>
      <c r="B190" s="1">
        <f t="shared" si="42"/>
        <v>181.2088983950961</v>
      </c>
      <c r="C190">
        <f t="shared" ref="C190:C194" si="49">C178+500</f>
        <v>6000</v>
      </c>
      <c r="D190" s="2">
        <v>4.9823380059508127</v>
      </c>
      <c r="E190" s="1">
        <f t="shared" si="36"/>
        <v>225.28139527707197</v>
      </c>
      <c r="F190" s="1">
        <f t="shared" si="37"/>
        <v>675.8441858312159</v>
      </c>
      <c r="G190" s="8">
        <f t="shared" ref="G190:G194" si="50">G178</f>
        <v>1839.649999999999</v>
      </c>
      <c r="H190">
        <v>315</v>
      </c>
      <c r="I190">
        <v>295</v>
      </c>
      <c r="J190" s="1">
        <v>304.77621929956945</v>
      </c>
      <c r="K190" s="2">
        <f t="shared" si="43"/>
        <v>10.223780700430552</v>
      </c>
      <c r="L190" s="8">
        <v>1874.5071717701956</v>
      </c>
      <c r="M190" s="1">
        <f t="shared" ref="M190:M194" si="51">((H190-I190)-(J190-I190))/(LN((H190-I190)/(J190-I190)))</f>
        <v>14.283423278650826</v>
      </c>
      <c r="N190" s="1">
        <f t="shared" si="44"/>
        <v>4179.04185545367</v>
      </c>
      <c r="O190" s="1">
        <f t="shared" si="45"/>
        <v>993.32870291799759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  <c r="AJ190" s="6"/>
      <c r="AK190" s="6"/>
      <c r="AL190" s="6"/>
    </row>
    <row r="191" spans="1:38" x14ac:dyDescent="0.25">
      <c r="A191">
        <f t="shared" si="40"/>
        <v>5.6000000000000001E-2</v>
      </c>
      <c r="B191" s="1">
        <f t="shared" si="42"/>
        <v>202.97915516964119</v>
      </c>
      <c r="C191">
        <f t="shared" si="49"/>
        <v>6000</v>
      </c>
      <c r="D191" s="2">
        <v>4.9823380059508127</v>
      </c>
      <c r="E191" s="1">
        <f t="shared" si="36"/>
        <v>225.28139527707197</v>
      </c>
      <c r="F191" s="1">
        <f t="shared" si="37"/>
        <v>675.8441858312159</v>
      </c>
      <c r="G191" s="8">
        <f t="shared" si="50"/>
        <v>2221.7192307692294</v>
      </c>
      <c r="H191">
        <v>315</v>
      </c>
      <c r="I191">
        <v>295</v>
      </c>
      <c r="J191" s="1">
        <v>305.54917556070808</v>
      </c>
      <c r="K191" s="2">
        <f t="shared" si="43"/>
        <v>9.450824439291921</v>
      </c>
      <c r="L191" s="8">
        <v>1940.1726309575815</v>
      </c>
      <c r="M191" s="1">
        <f t="shared" si="51"/>
        <v>14.774194957946207</v>
      </c>
      <c r="N191" s="1">
        <f t="shared" si="44"/>
        <v>4178.9563934062244</v>
      </c>
      <c r="O191" s="1">
        <f t="shared" si="45"/>
        <v>993.20543447681348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  <c r="AJ191" s="6"/>
      <c r="AK191" s="6"/>
      <c r="AL191" s="6"/>
    </row>
    <row r="192" spans="1:38" x14ac:dyDescent="0.25">
      <c r="A192">
        <f t="shared" si="40"/>
        <v>6.2E-2</v>
      </c>
      <c r="B192" s="1">
        <f t="shared" si="42"/>
        <v>224.75150982517246</v>
      </c>
      <c r="C192">
        <f t="shared" si="49"/>
        <v>6000</v>
      </c>
      <c r="D192" s="2">
        <v>4.9823380059508127</v>
      </c>
      <c r="E192" s="1">
        <f t="shared" si="36"/>
        <v>225.28139527707197</v>
      </c>
      <c r="F192" s="1">
        <f t="shared" si="37"/>
        <v>675.8441858312159</v>
      </c>
      <c r="G192" s="8">
        <f t="shared" si="50"/>
        <v>2638.355153846152</v>
      </c>
      <c r="H192">
        <v>315</v>
      </c>
      <c r="I192">
        <v>295</v>
      </c>
      <c r="J192" s="1">
        <v>306.21764773302351</v>
      </c>
      <c r="K192" s="2">
        <f t="shared" si="43"/>
        <v>8.7823522669764884</v>
      </c>
      <c r="L192" s="8">
        <v>1995.6255566932036</v>
      </c>
      <c r="M192" s="1">
        <f t="shared" si="51"/>
        <v>15.187968374950215</v>
      </c>
      <c r="N192" s="1">
        <f t="shared" si="44"/>
        <v>4178.8907259056086</v>
      </c>
      <c r="O192" s="1">
        <f t="shared" si="45"/>
        <v>993.09677685200268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  <c r="AJ192" s="6"/>
      <c r="AK192" s="6"/>
      <c r="AL192" s="6"/>
    </row>
    <row r="193" spans="1:38" x14ac:dyDescent="0.25">
      <c r="A193">
        <f t="shared" si="40"/>
        <v>6.8000000000000005E-2</v>
      </c>
      <c r="B193" s="1">
        <f t="shared" si="42"/>
        <v>246.52555346749102</v>
      </c>
      <c r="C193">
        <f t="shared" si="49"/>
        <v>6000</v>
      </c>
      <c r="D193" s="2">
        <v>4.9823380059508127</v>
      </c>
      <c r="E193" s="1">
        <f t="shared" si="36"/>
        <v>225.28139527707197</v>
      </c>
      <c r="F193" s="1">
        <f t="shared" si="37"/>
        <v>675.8441858312159</v>
      </c>
      <c r="G193" s="8">
        <f t="shared" si="50"/>
        <v>3089.5577692307675</v>
      </c>
      <c r="H193">
        <v>315</v>
      </c>
      <c r="I193">
        <v>295</v>
      </c>
      <c r="J193" s="1">
        <v>306.80047773974485</v>
      </c>
      <c r="K193" s="2">
        <f t="shared" si="43"/>
        <v>8.1995222602551507</v>
      </c>
      <c r="L193" s="8">
        <v>2043.0605542191506</v>
      </c>
      <c r="M193" s="1">
        <f t="shared" si="51"/>
        <v>15.541399934328597</v>
      </c>
      <c r="N193" s="1">
        <f t="shared" si="44"/>
        <v>4178.8394066542087</v>
      </c>
      <c r="O193" s="1">
        <f t="shared" si="45"/>
        <v>993.0005086968863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  <c r="AJ193" s="6"/>
      <c r="AK193" s="6"/>
      <c r="AL193" s="6"/>
    </row>
    <row r="194" spans="1:38" x14ac:dyDescent="0.25">
      <c r="A194">
        <f t="shared" si="40"/>
        <v>7.3999999999999996E-2</v>
      </c>
      <c r="B194" s="1">
        <f t="shared" ref="B194" si="52">A194/O194*3600*1000</f>
        <v>268.29987733922781</v>
      </c>
      <c r="C194">
        <f t="shared" si="49"/>
        <v>6000</v>
      </c>
      <c r="D194" s="2">
        <v>4.9823380059508127</v>
      </c>
      <c r="E194" s="1">
        <f t="shared" si="36"/>
        <v>225.28139527707197</v>
      </c>
      <c r="F194" s="1">
        <f t="shared" si="37"/>
        <v>675.8441858312159</v>
      </c>
      <c r="G194" s="8">
        <f t="shared" si="50"/>
        <v>3575.3270769230739</v>
      </c>
      <c r="H194">
        <v>315</v>
      </c>
      <c r="I194">
        <v>295</v>
      </c>
      <c r="J194" s="1">
        <v>307.28842545769015</v>
      </c>
      <c r="K194" s="2">
        <f t="shared" si="43"/>
        <v>7.7115745423098474</v>
      </c>
      <c r="L194" s="8">
        <v>2082.1709457124307</v>
      </c>
      <c r="M194" s="1">
        <f t="shared" si="51"/>
        <v>15.832434166306845</v>
      </c>
      <c r="N194" s="1">
        <f t="shared" si="44"/>
        <v>4178.8005073960458</v>
      </c>
      <c r="O194" s="1">
        <f t="shared" si="45"/>
        <v>992.91882889373915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  <c r="AJ194" s="6"/>
      <c r="AK194" s="6"/>
      <c r="AL194" s="6"/>
    </row>
    <row r="195" spans="1:38" x14ac:dyDescent="0.25">
      <c r="AJ195" s="6"/>
      <c r="AK195" s="6"/>
      <c r="AL195" s="6"/>
    </row>
    <row r="196" spans="1:38" x14ac:dyDescent="0.25">
      <c r="AJ196" s="6"/>
      <c r="AK196" s="6"/>
      <c r="AL196" s="6"/>
    </row>
    <row r="197" spans="1:38" x14ac:dyDescent="0.2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8" x14ac:dyDescent="0.2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8" x14ac:dyDescent="0.25">
      <c r="J199"/>
      <c r="K199" s="1"/>
      <c r="M199"/>
      <c r="AH199" s="6"/>
      <c r="AI199" s="6"/>
      <c r="AJ199" s="6"/>
    </row>
    <row r="200" spans="1:38" x14ac:dyDescent="0.25">
      <c r="J200"/>
      <c r="K200" s="1"/>
      <c r="M200"/>
      <c r="AH200" s="6"/>
      <c r="AI200" s="6"/>
      <c r="AJ200" s="6"/>
    </row>
    <row r="201" spans="1:38" x14ac:dyDescent="0.2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38" x14ac:dyDescent="0.25">
      <c r="M202"/>
      <c r="AH202" s="6"/>
      <c r="AI202" s="6"/>
      <c r="AJ202" s="6"/>
    </row>
    <row r="203" spans="1:38" x14ac:dyDescent="0.25">
      <c r="A203">
        <v>0</v>
      </c>
      <c r="B203" s="8">
        <v>43.248931963745555</v>
      </c>
      <c r="C203" s="7">
        <f>20/B203</f>
        <v>0.46243916535940066</v>
      </c>
      <c r="D203" s="8">
        <v>54.554114985771342</v>
      </c>
      <c r="E203" s="7">
        <f>20/D203</f>
        <v>0.36660845850430068</v>
      </c>
      <c r="F203" s="8">
        <v>60.293602813948468</v>
      </c>
      <c r="G203" s="7">
        <f>20/F203</f>
        <v>0.33171014944512739</v>
      </c>
      <c r="H203" s="8">
        <v>63.742299415941694</v>
      </c>
      <c r="I203" s="7">
        <f>20/H203</f>
        <v>0.31376339076651005</v>
      </c>
      <c r="J203" s="8">
        <v>66.039406641855891</v>
      </c>
      <c r="K203" s="7">
        <f>20/J203</f>
        <v>0.30284948059063821</v>
      </c>
      <c r="L203" s="8">
        <v>67.678131550036838</v>
      </c>
      <c r="M203" s="7">
        <f>20/L203</f>
        <v>0.2955164325896511</v>
      </c>
      <c r="N203" s="8">
        <v>68.90569400459691</v>
      </c>
      <c r="O203" s="7">
        <f>20/N203</f>
        <v>0.29025177510969902</v>
      </c>
      <c r="P203" s="8">
        <v>69.859453826328078</v>
      </c>
      <c r="Q203" s="7">
        <f>20/P203</f>
        <v>0.28628909767488847</v>
      </c>
      <c r="R203" s="8">
        <v>70.621768770165858</v>
      </c>
      <c r="S203" s="7">
        <f>20/R203</f>
        <v>0.28319879759863781</v>
      </c>
      <c r="AH203" s="6"/>
      <c r="AI203" s="6"/>
      <c r="AJ203" s="6"/>
    </row>
    <row r="204" spans="1:38" x14ac:dyDescent="0.25">
      <c r="A204">
        <v>400</v>
      </c>
      <c r="B204" s="8">
        <v>80.032736965960765</v>
      </c>
      <c r="C204" s="7">
        <f t="shared" ref="C204:C218" si="53">20/B204</f>
        <v>0.249897738827879</v>
      </c>
      <c r="D204" s="8">
        <v>103.69635353478206</v>
      </c>
      <c r="E204" s="7">
        <f t="shared" ref="E204:E218" si="54">20/D204</f>
        <v>0.19287081289017124</v>
      </c>
      <c r="F204" s="8">
        <v>116.09339490038082</v>
      </c>
      <c r="G204" s="7">
        <f t="shared" ref="G204:G218" si="55">20/F204</f>
        <v>0.17227508952737494</v>
      </c>
      <c r="H204" s="8">
        <v>123.65702138857853</v>
      </c>
      <c r="I204" s="7">
        <f t="shared" ref="I204:I218" si="56">20/H204</f>
        <v>0.16173768198048544</v>
      </c>
      <c r="J204" s="8">
        <v>128.74083859522904</v>
      </c>
      <c r="K204" s="7">
        <f t="shared" ref="K204:K218" si="57">20/J204</f>
        <v>0.15535086005522705</v>
      </c>
      <c r="L204" s="8">
        <v>132.3894356930395</v>
      </c>
      <c r="M204" s="7">
        <f t="shared" ref="M204:M218" si="58">20/L204</f>
        <v>0.15106945577117162</v>
      </c>
      <c r="N204" s="8">
        <v>135.13433474660306</v>
      </c>
      <c r="O204" s="7">
        <f t="shared" ref="O204:O218" si="59">20/N204</f>
        <v>0.14800087659071226</v>
      </c>
      <c r="P204" s="8">
        <v>137.27386986635474</v>
      </c>
      <c r="Q204" s="7">
        <f t="shared" ref="Q204:Q218" si="60">20/P204</f>
        <v>0.14569415154880774</v>
      </c>
      <c r="R204" s="8">
        <v>138.98823376019067</v>
      </c>
      <c r="S204" s="7">
        <f t="shared" ref="S204:S218" si="61">20/R204</f>
        <v>0.14389707285947573</v>
      </c>
      <c r="AH204" s="6"/>
      <c r="AI204" s="6"/>
      <c r="AJ204" s="6"/>
    </row>
    <row r="205" spans="1:38" x14ac:dyDescent="0.25">
      <c r="A205">
        <v>600</v>
      </c>
      <c r="B205" s="8">
        <v>140.9968432832361</v>
      </c>
      <c r="C205" s="7">
        <f t="shared" si="53"/>
        <v>0.14184714731395628</v>
      </c>
      <c r="D205" s="8">
        <v>188.76601353823031</v>
      </c>
      <c r="E205" s="7">
        <f t="shared" si="54"/>
        <v>0.10595127600101302</v>
      </c>
      <c r="F205" s="8">
        <v>214.81625875969121</v>
      </c>
      <c r="G205" s="7">
        <f t="shared" si="55"/>
        <v>9.3102822456159737E-2</v>
      </c>
      <c r="H205" s="8">
        <v>231.02930026827147</v>
      </c>
      <c r="I205" s="7">
        <f t="shared" si="56"/>
        <v>8.6569106069126198E-2</v>
      </c>
      <c r="J205" s="8">
        <v>242.05734343953094</v>
      </c>
      <c r="K205" s="7">
        <f t="shared" si="57"/>
        <v>8.2625049568042785E-2</v>
      </c>
      <c r="L205" s="8">
        <v>250.03526567463524</v>
      </c>
      <c r="M205" s="7">
        <f t="shared" si="58"/>
        <v>7.9988716575786989E-2</v>
      </c>
      <c r="N205" s="8">
        <v>256.07150860502952</v>
      </c>
      <c r="O205" s="7">
        <f t="shared" si="59"/>
        <v>7.8103183399635651E-2</v>
      </c>
      <c r="P205" s="8">
        <v>260.79675719656586</v>
      </c>
      <c r="Q205" s="7">
        <f t="shared" si="60"/>
        <v>7.6688070108654541E-2</v>
      </c>
      <c r="R205" s="8">
        <v>264.59571999725239</v>
      </c>
      <c r="S205" s="7">
        <f t="shared" si="61"/>
        <v>7.5587012519354749E-2</v>
      </c>
      <c r="AH205" s="6"/>
      <c r="AI205" s="6"/>
      <c r="AJ205" s="6"/>
    </row>
    <row r="206" spans="1:38" x14ac:dyDescent="0.25">
      <c r="A206">
        <v>800</v>
      </c>
      <c r="B206" s="8">
        <v>203.9902010043038</v>
      </c>
      <c r="C206" s="7">
        <f t="shared" si="53"/>
        <v>9.8043925156865941E-2</v>
      </c>
      <c r="D206" s="8">
        <v>280.9257237739327</v>
      </c>
      <c r="E206" s="7">
        <f t="shared" si="54"/>
        <v>7.1193195593915973E-2</v>
      </c>
      <c r="F206" s="8">
        <v>324.4414333222586</v>
      </c>
      <c r="G206" s="7">
        <f t="shared" si="55"/>
        <v>6.1644407729312921E-2</v>
      </c>
      <c r="H206" s="8">
        <v>352.03172421707882</v>
      </c>
      <c r="I206" s="7">
        <f t="shared" si="56"/>
        <v>5.6813061505976911E-2</v>
      </c>
      <c r="J206" s="8">
        <v>371.01081923389029</v>
      </c>
      <c r="K206" s="7">
        <f t="shared" si="57"/>
        <v>5.3906783746356803E-2</v>
      </c>
      <c r="L206" s="8">
        <v>384.84512794635742</v>
      </c>
      <c r="M206" s="7">
        <f t="shared" si="58"/>
        <v>5.1968957244504205E-2</v>
      </c>
      <c r="N206" s="8">
        <v>395.36981021600604</v>
      </c>
      <c r="O206" s="7">
        <f t="shared" si="59"/>
        <v>5.0585551762470725E-2</v>
      </c>
      <c r="P206" s="8">
        <v>403.64286205089923</v>
      </c>
      <c r="Q206" s="7">
        <f t="shared" si="60"/>
        <v>4.9548751830716151E-2</v>
      </c>
      <c r="R206" s="8">
        <v>410.31582451405427</v>
      </c>
      <c r="S206" s="7">
        <f t="shared" si="61"/>
        <v>4.8742940937475235E-2</v>
      </c>
      <c r="AH206" s="6"/>
      <c r="AI206" s="6"/>
      <c r="AJ206" s="6"/>
    </row>
    <row r="207" spans="1:38" x14ac:dyDescent="0.25">
      <c r="A207">
        <v>1000</v>
      </c>
      <c r="B207" s="8">
        <v>260.51536869130723</v>
      </c>
      <c r="C207" s="7">
        <f t="shared" si="53"/>
        <v>7.6770902616876399E-2</v>
      </c>
      <c r="D207" s="8">
        <v>367.32548605780187</v>
      </c>
      <c r="E207" s="7">
        <f t="shared" si="54"/>
        <v>5.4447624134778452E-2</v>
      </c>
      <c r="F207" s="8">
        <v>429.70211149774218</v>
      </c>
      <c r="G207" s="7">
        <f t="shared" si="55"/>
        <v>4.6543871823876502E-2</v>
      </c>
      <c r="H207" s="8">
        <v>469.91318629316515</v>
      </c>
      <c r="I207" s="7">
        <f t="shared" si="56"/>
        <v>4.2561052942069563E-2</v>
      </c>
      <c r="J207" s="8">
        <v>497.85674834184493</v>
      </c>
      <c r="K207" s="7">
        <f t="shared" si="57"/>
        <v>4.017219826106954E-2</v>
      </c>
      <c r="L207" s="8">
        <v>518.36634763571044</v>
      </c>
      <c r="M207" s="7">
        <f t="shared" si="58"/>
        <v>3.8582751544772913E-2</v>
      </c>
      <c r="N207" s="8">
        <v>534.04752229720168</v>
      </c>
      <c r="O207" s="7">
        <f t="shared" si="59"/>
        <v>3.7449850743563308E-2</v>
      </c>
      <c r="P207" s="8">
        <v>546.42080563631532</v>
      </c>
      <c r="Q207" s="7">
        <f t="shared" si="60"/>
        <v>3.6601827371323635E-2</v>
      </c>
      <c r="R207" s="8">
        <v>556.43087798100396</v>
      </c>
      <c r="S207" s="7">
        <f t="shared" si="61"/>
        <v>3.5943368334571076E-2</v>
      </c>
    </row>
    <row r="208" spans="1:38" x14ac:dyDescent="0.25">
      <c r="A208">
        <v>1200</v>
      </c>
      <c r="B208" s="8">
        <v>307.82054900171937</v>
      </c>
      <c r="C208" s="7">
        <f t="shared" si="53"/>
        <v>6.497292030977532E-2</v>
      </c>
      <c r="D208" s="8">
        <v>442.54805533770195</v>
      </c>
      <c r="E208" s="7">
        <f t="shared" si="54"/>
        <v>4.5192832187994345E-2</v>
      </c>
      <c r="F208" s="8">
        <v>523.42846426116319</v>
      </c>
      <c r="G208" s="7">
        <f t="shared" si="55"/>
        <v>3.8209614809983E-2</v>
      </c>
      <c r="H208" s="8">
        <v>576.3342808798028</v>
      </c>
      <c r="I208" s="7">
        <f t="shared" si="56"/>
        <v>3.4702082911793844E-2</v>
      </c>
      <c r="J208" s="8">
        <v>613.43209241654176</v>
      </c>
      <c r="K208" s="7">
        <f t="shared" si="57"/>
        <v>3.260344583735815E-2</v>
      </c>
      <c r="L208" s="8">
        <v>640.82786154684129</v>
      </c>
      <c r="M208" s="7">
        <f t="shared" si="58"/>
        <v>3.1209629293775798E-2</v>
      </c>
      <c r="N208" s="8">
        <v>661.86747806666904</v>
      </c>
      <c r="O208" s="7">
        <f t="shared" si="59"/>
        <v>3.0217529434170848E-2</v>
      </c>
      <c r="P208" s="8">
        <v>678.52522228590396</v>
      </c>
      <c r="Q208" s="7">
        <f t="shared" si="60"/>
        <v>2.9475691312728803E-2</v>
      </c>
      <c r="R208" s="8">
        <v>692.037524127815</v>
      </c>
      <c r="S208" s="7">
        <f t="shared" si="61"/>
        <v>2.8900166974625101E-2</v>
      </c>
    </row>
    <row r="209" spans="1:19" x14ac:dyDescent="0.25">
      <c r="A209">
        <v>1500</v>
      </c>
      <c r="B209" s="8">
        <v>365.72068318113185</v>
      </c>
      <c r="C209" s="7">
        <f t="shared" si="53"/>
        <v>5.4686543364282532E-2</v>
      </c>
      <c r="D209" s="8">
        <v>538.59349209933407</v>
      </c>
      <c r="E209" s="7">
        <f t="shared" si="54"/>
        <v>3.7133757264767232E-2</v>
      </c>
      <c r="F209" s="8">
        <v>646.16413986084649</v>
      </c>
      <c r="G209" s="7">
        <f t="shared" si="55"/>
        <v>3.0951887865994954E-2</v>
      </c>
      <c r="H209" s="8">
        <v>717.90491935135606</v>
      </c>
      <c r="I209" s="7">
        <f t="shared" si="56"/>
        <v>2.7858842391093337E-2</v>
      </c>
      <c r="J209" s="8">
        <v>768.81937788342088</v>
      </c>
      <c r="K209" s="7">
        <f t="shared" si="57"/>
        <v>2.6013912468050043E-2</v>
      </c>
      <c r="L209" s="8">
        <v>806.72896750146742</v>
      </c>
      <c r="M209" s="7">
        <f t="shared" si="58"/>
        <v>2.479147372374926E-2</v>
      </c>
      <c r="N209" s="8">
        <v>836.01802332502598</v>
      </c>
      <c r="O209" s="7">
        <f t="shared" si="59"/>
        <v>2.3922929221616106E-2</v>
      </c>
      <c r="P209" s="8">
        <v>859.31329585184437</v>
      </c>
      <c r="Q209" s="7">
        <f t="shared" si="60"/>
        <v>2.3274398402242612E-2</v>
      </c>
      <c r="R209" s="8">
        <v>878.27803430515087</v>
      </c>
      <c r="S209" s="7">
        <f t="shared" si="61"/>
        <v>2.2771832174788464E-2</v>
      </c>
    </row>
    <row r="210" spans="1:19" x14ac:dyDescent="0.25">
      <c r="A210">
        <v>2000</v>
      </c>
      <c r="B210" s="8">
        <v>434.23167888408966</v>
      </c>
      <c r="C210" s="7">
        <f t="shared" si="53"/>
        <v>4.6058362327218973E-2</v>
      </c>
      <c r="D210" s="8">
        <v>658.66136224565889</v>
      </c>
      <c r="E210" s="7">
        <f t="shared" si="54"/>
        <v>3.0364617004117911E-2</v>
      </c>
      <c r="F210" s="8">
        <v>805.08181555831834</v>
      </c>
      <c r="G210" s="7">
        <f t="shared" si="55"/>
        <v>2.4842195679367254E-2</v>
      </c>
      <c r="H210" s="8">
        <v>905.33554473539789</v>
      </c>
      <c r="I210" s="7">
        <f t="shared" si="56"/>
        <v>2.2091256790149991E-2</v>
      </c>
      <c r="J210" s="8">
        <v>977.67224688520116</v>
      </c>
      <c r="K210" s="7">
        <f t="shared" si="57"/>
        <v>2.04567533380626E-2</v>
      </c>
      <c r="L210" s="8">
        <v>1032.1475522740996</v>
      </c>
      <c r="M210" s="7">
        <f t="shared" si="58"/>
        <v>1.9377074485072025E-2</v>
      </c>
      <c r="N210" s="8">
        <v>1074.5859418648315</v>
      </c>
      <c r="O210" s="7">
        <f t="shared" si="59"/>
        <v>1.8611819884124012E-2</v>
      </c>
      <c r="P210" s="8">
        <v>1108.5541812522683</v>
      </c>
      <c r="Q210" s="7">
        <f t="shared" si="60"/>
        <v>1.8041517806019348E-2</v>
      </c>
      <c r="R210" s="8">
        <v>1136.3465650968321</v>
      </c>
      <c r="S210" s="7">
        <f t="shared" si="61"/>
        <v>1.7600264403752328E-2</v>
      </c>
    </row>
    <row r="211" spans="1:19" x14ac:dyDescent="0.25">
      <c r="A211">
        <v>2500</v>
      </c>
      <c r="B211" s="8">
        <v>479.19233687929773</v>
      </c>
      <c r="C211" s="7">
        <f t="shared" si="53"/>
        <v>4.1736894480092109E-2</v>
      </c>
      <c r="D211" s="8">
        <v>741.76382704019034</v>
      </c>
      <c r="E211" s="7">
        <f t="shared" si="54"/>
        <v>2.6962759939109779E-2</v>
      </c>
      <c r="F211" s="8">
        <v>919.2068490001883</v>
      </c>
      <c r="G211" s="7">
        <f t="shared" si="55"/>
        <v>2.1757888359680729E-2</v>
      </c>
      <c r="H211" s="8">
        <v>1043.1825555822654</v>
      </c>
      <c r="I211" s="7">
        <f t="shared" si="56"/>
        <v>1.9172099737458464E-2</v>
      </c>
      <c r="J211" s="8">
        <v>1133.7938226189262</v>
      </c>
      <c r="K211" s="7">
        <f t="shared" si="57"/>
        <v>1.7639891487327409E-2</v>
      </c>
      <c r="L211" s="8">
        <v>1202.6405932882869</v>
      </c>
      <c r="M211" s="7">
        <f t="shared" si="58"/>
        <v>1.6630072285615732E-2</v>
      </c>
      <c r="N211" s="8">
        <v>1256.6254170994116</v>
      </c>
      <c r="O211" s="7">
        <f t="shared" si="59"/>
        <v>1.5915641787800795E-2</v>
      </c>
      <c r="P211" s="8">
        <v>1300.0514880479232</v>
      </c>
      <c r="Q211" s="7">
        <f t="shared" si="60"/>
        <v>1.5384006082736585E-2</v>
      </c>
      <c r="R211" s="8">
        <v>1335.7224824971913</v>
      </c>
      <c r="S211" s="7">
        <f t="shared" si="61"/>
        <v>1.4973170147296712E-2</v>
      </c>
    </row>
    <row r="212" spans="1:19" x14ac:dyDescent="0.25">
      <c r="A212">
        <v>3000</v>
      </c>
      <c r="B212" s="8">
        <v>509.97261644231537</v>
      </c>
      <c r="C212" s="7">
        <f t="shared" si="53"/>
        <v>3.9217792005234585E-2</v>
      </c>
      <c r="D212" s="8">
        <v>800.83517383355047</v>
      </c>
      <c r="E212" s="7">
        <f t="shared" si="54"/>
        <v>2.4973928035979222E-2</v>
      </c>
      <c r="F212" s="8">
        <v>1002.6984053842391</v>
      </c>
      <c r="G212" s="7">
        <f t="shared" si="55"/>
        <v>1.9946177128242166E-2</v>
      </c>
      <c r="H212" s="8">
        <v>1145.9676974416807</v>
      </c>
      <c r="I212" s="7">
        <f t="shared" si="56"/>
        <v>1.7452498918293303E-2</v>
      </c>
      <c r="J212" s="8">
        <v>1251.7430140304909</v>
      </c>
      <c r="K212" s="7">
        <f t="shared" si="57"/>
        <v>1.5977720487212421E-2</v>
      </c>
      <c r="L212" s="8">
        <v>1332.6771406016408</v>
      </c>
      <c r="M212" s="7">
        <f t="shared" si="58"/>
        <v>1.5007385803114283E-2</v>
      </c>
      <c r="N212" s="8">
        <v>1396.4680084242207</v>
      </c>
      <c r="O212" s="7">
        <f t="shared" si="59"/>
        <v>1.4321846171447973E-2</v>
      </c>
      <c r="P212" s="8">
        <v>1447.9853603325435</v>
      </c>
      <c r="Q212" s="7">
        <f t="shared" si="60"/>
        <v>1.3812294342124297E-2</v>
      </c>
      <c r="R212" s="8">
        <v>1490.4352865609933</v>
      </c>
      <c r="S212" s="7">
        <f t="shared" si="61"/>
        <v>1.3418898613268667E-2</v>
      </c>
    </row>
    <row r="213" spans="1:19" x14ac:dyDescent="0.25">
      <c r="A213">
        <v>3500</v>
      </c>
      <c r="B213" s="8">
        <v>531.84178668609354</v>
      </c>
      <c r="C213" s="7">
        <f t="shared" si="53"/>
        <v>3.7605168493096433E-2</v>
      </c>
      <c r="D213" s="8">
        <v>843.94254672623242</v>
      </c>
      <c r="E213" s="7">
        <f t="shared" si="54"/>
        <v>2.3698295669038978E-2</v>
      </c>
      <c r="F213" s="8">
        <v>1065.0108040561522</v>
      </c>
      <c r="G213" s="7">
        <f t="shared" si="55"/>
        <v>1.8779152215009368E-2</v>
      </c>
      <c r="H213" s="8">
        <v>1223.8542079450228</v>
      </c>
      <c r="I213" s="7">
        <f t="shared" si="56"/>
        <v>1.634181577361413E-2</v>
      </c>
      <c r="J213" s="8">
        <v>1342.068607687165</v>
      </c>
      <c r="K213" s="7">
        <f t="shared" si="57"/>
        <v>1.4902367796581367E-2</v>
      </c>
      <c r="L213" s="8">
        <v>1433.0261215228375</v>
      </c>
      <c r="M213" s="7">
        <f t="shared" si="58"/>
        <v>1.3956479717722486E-2</v>
      </c>
      <c r="N213" s="8">
        <v>1505.0123222203831</v>
      </c>
      <c r="O213" s="7">
        <f t="shared" si="59"/>
        <v>1.3288927741464262E-2</v>
      </c>
      <c r="P213" s="8">
        <v>1563.3318421689755</v>
      </c>
      <c r="Q213" s="7">
        <f t="shared" si="60"/>
        <v>1.2793189174891932E-2</v>
      </c>
      <c r="R213" s="8">
        <v>1611.5069695682089</v>
      </c>
      <c r="S213" s="7">
        <f t="shared" si="61"/>
        <v>1.2410743718569737E-2</v>
      </c>
    </row>
    <row r="214" spans="1:19" x14ac:dyDescent="0.25">
      <c r="A214">
        <v>4000</v>
      </c>
      <c r="B214" s="8">
        <v>547.96292995903923</v>
      </c>
      <c r="C214" s="7">
        <f t="shared" si="53"/>
        <v>3.6498819366293664E-2</v>
      </c>
      <c r="D214" s="8">
        <v>876.26767763846669</v>
      </c>
      <c r="E214" s="7">
        <f t="shared" si="54"/>
        <v>2.282407591924401E-2</v>
      </c>
      <c r="F214" s="8">
        <v>1112.5116764666204</v>
      </c>
      <c r="G214" s="7">
        <f t="shared" si="55"/>
        <v>1.797733940512046E-2</v>
      </c>
      <c r="H214" s="8">
        <v>1283.9135127174929</v>
      </c>
      <c r="I214" s="7">
        <f t="shared" si="56"/>
        <v>1.5577373243520584E-2</v>
      </c>
      <c r="J214" s="8">
        <v>1412.2855832235546</v>
      </c>
      <c r="K214" s="7">
        <f t="shared" si="57"/>
        <v>1.416144173499939E-2</v>
      </c>
      <c r="L214" s="8">
        <v>1511.4982965055037</v>
      </c>
      <c r="M214" s="7">
        <f t="shared" si="58"/>
        <v>1.3231903764786794E-2</v>
      </c>
      <c r="N214" s="8">
        <v>1590.275811196454</v>
      </c>
      <c r="O214" s="7">
        <f t="shared" si="59"/>
        <v>1.2576434766339604E-2</v>
      </c>
      <c r="P214" s="8">
        <v>1654.2584427326146</v>
      </c>
      <c r="Q214" s="7">
        <f t="shared" si="60"/>
        <v>1.2090009325847939E-2</v>
      </c>
      <c r="R214" s="8">
        <v>1707.2174457436638</v>
      </c>
      <c r="S214" s="7">
        <f t="shared" si="61"/>
        <v>1.1714969320318772E-2</v>
      </c>
    </row>
    <row r="215" spans="1:19" x14ac:dyDescent="0.25">
      <c r="A215">
        <v>4500</v>
      </c>
      <c r="B215" s="8">
        <v>560.10206018213535</v>
      </c>
      <c r="C215" s="7">
        <f t="shared" si="53"/>
        <v>3.5707777960138819E-2</v>
      </c>
      <c r="D215" s="8">
        <v>901.01024399405856</v>
      </c>
      <c r="E215" s="7">
        <f t="shared" si="54"/>
        <v>2.2197305894484241E-2</v>
      </c>
      <c r="F215" s="8">
        <v>1149.4251310833952</v>
      </c>
      <c r="G215" s="7">
        <f t="shared" si="55"/>
        <v>1.7400002365659886E-2</v>
      </c>
      <c r="H215" s="8">
        <v>1331.0764037703702</v>
      </c>
      <c r="I215" s="7">
        <f t="shared" si="56"/>
        <v>1.502543350881178E-2</v>
      </c>
      <c r="J215" s="8">
        <v>1467.8286178716353</v>
      </c>
      <c r="K215" s="7">
        <f t="shared" si="57"/>
        <v>1.3625568923026028E-2</v>
      </c>
      <c r="L215" s="8">
        <v>1573.9017404836886</v>
      </c>
      <c r="M215" s="7">
        <f t="shared" si="58"/>
        <v>1.2707273577227023E-2</v>
      </c>
      <c r="N215" s="8">
        <v>1658.3527760052978</v>
      </c>
      <c r="O215" s="7">
        <f t="shared" si="59"/>
        <v>1.2060160111515445E-2</v>
      </c>
      <c r="P215" s="8">
        <v>1727.0851512545394</v>
      </c>
      <c r="Q215" s="7">
        <f t="shared" si="60"/>
        <v>1.1580204939792445E-2</v>
      </c>
      <c r="R215" s="8">
        <v>1784.068875182465</v>
      </c>
      <c r="S215" s="7">
        <f t="shared" si="61"/>
        <v>1.1210329532795929E-2</v>
      </c>
    </row>
    <row r="216" spans="1:19" x14ac:dyDescent="0.25">
      <c r="A216">
        <v>5000</v>
      </c>
      <c r="B216" s="8">
        <v>569.44035731602776</v>
      </c>
      <c r="C216" s="7">
        <f t="shared" si="53"/>
        <v>3.5122203305482276E-2</v>
      </c>
      <c r="D216" s="8">
        <v>920.32170073149655</v>
      </c>
      <c r="E216" s="7">
        <f t="shared" si="54"/>
        <v>2.1731531467858965E-2</v>
      </c>
      <c r="F216" s="8">
        <v>1178.6241647243505</v>
      </c>
      <c r="G216" s="7">
        <f t="shared" si="55"/>
        <v>1.6968937680551865E-2</v>
      </c>
      <c r="H216" s="8">
        <v>1368.7274059050362</v>
      </c>
      <c r="I216" s="7">
        <f t="shared" si="56"/>
        <v>1.4612113349754628E-2</v>
      </c>
      <c r="J216" s="8">
        <v>1512.4540331688108</v>
      </c>
      <c r="K216" s="7">
        <f t="shared" si="57"/>
        <v>1.3223542376423232E-2</v>
      </c>
      <c r="L216" s="8">
        <v>1624.2722459020003</v>
      </c>
      <c r="M216" s="7">
        <f t="shared" si="58"/>
        <v>1.2313206761033759E-2</v>
      </c>
      <c r="N216" s="8">
        <v>1713.4956217619319</v>
      </c>
      <c r="O216" s="7">
        <f t="shared" si="59"/>
        <v>1.1672046164573593E-2</v>
      </c>
      <c r="P216" s="8">
        <v>1786.2366978638483</v>
      </c>
      <c r="Q216" s="7">
        <f t="shared" si="60"/>
        <v>1.1196724389280491E-2</v>
      </c>
      <c r="R216" s="8">
        <v>1846.6261081828079</v>
      </c>
      <c r="S216" s="7">
        <f t="shared" si="61"/>
        <v>1.08305627822414E-2</v>
      </c>
    </row>
    <row r="217" spans="1:19" x14ac:dyDescent="0.25">
      <c r="A217">
        <v>5500</v>
      </c>
      <c r="B217" s="8">
        <v>576.89582494844626</v>
      </c>
      <c r="C217" s="7">
        <f t="shared" si="53"/>
        <v>3.4668304284898026E-2</v>
      </c>
      <c r="D217" s="8">
        <v>935.74905753579856</v>
      </c>
      <c r="E217" s="7">
        <f t="shared" si="54"/>
        <v>2.1373251555997286E-2</v>
      </c>
      <c r="F217" s="8">
        <v>1202.0658974016792</v>
      </c>
      <c r="G217" s="7">
        <f t="shared" si="55"/>
        <v>1.6638022959665457E-2</v>
      </c>
      <c r="H217" s="8">
        <v>1399.0838477796131</v>
      </c>
      <c r="I217" s="7">
        <f t="shared" si="56"/>
        <v>1.4295068899366242E-2</v>
      </c>
      <c r="J217" s="8">
        <v>1548.550973323921</v>
      </c>
      <c r="K217" s="7">
        <f t="shared" si="57"/>
        <v>1.2915299750882958E-2</v>
      </c>
      <c r="L217" s="8">
        <v>1665.1176742468929</v>
      </c>
      <c r="M217" s="7">
        <f t="shared" si="58"/>
        <v>1.2011163120375676E-2</v>
      </c>
      <c r="N217" s="8">
        <v>1758.2976002917646</v>
      </c>
      <c r="O217" s="7">
        <f t="shared" si="59"/>
        <v>1.1374638739586111E-2</v>
      </c>
      <c r="P217" s="8">
        <v>1834.3698687533933</v>
      </c>
      <c r="Q217" s="7">
        <f t="shared" si="60"/>
        <v>1.0902926580227608E-2</v>
      </c>
      <c r="R217" s="8">
        <v>1897.5945627347505</v>
      </c>
      <c r="S217" s="7">
        <f t="shared" si="61"/>
        <v>1.0539659204744275E-2</v>
      </c>
    </row>
    <row r="218" spans="1:19" x14ac:dyDescent="0.25">
      <c r="A218">
        <v>6000</v>
      </c>
      <c r="B218" s="8">
        <v>582.81519536167661</v>
      </c>
      <c r="C218" s="7">
        <f t="shared" si="53"/>
        <v>3.4316195183601267E-2</v>
      </c>
      <c r="D218" s="8">
        <v>948.17634624977518</v>
      </c>
      <c r="E218" s="7">
        <f t="shared" si="54"/>
        <v>2.1093122686622539E-2</v>
      </c>
      <c r="F218" s="8">
        <v>1221.1785500066362</v>
      </c>
      <c r="G218" s="7">
        <f t="shared" si="55"/>
        <v>1.63776214378244E-2</v>
      </c>
      <c r="H218" s="8">
        <v>1424.0328286673468</v>
      </c>
      <c r="I218" s="7">
        <f t="shared" si="56"/>
        <v>1.4044620037809527E-2</v>
      </c>
      <c r="J218" s="8">
        <v>1578.3797863919081</v>
      </c>
      <c r="K218" s="7">
        <f t="shared" si="57"/>
        <v>1.2671221573179755E-2</v>
      </c>
      <c r="L218" s="8">
        <v>1699.0021992664238</v>
      </c>
      <c r="M218" s="7">
        <f t="shared" si="58"/>
        <v>1.1771615133067737E-2</v>
      </c>
      <c r="N218" s="8">
        <v>1795.5728644519784</v>
      </c>
      <c r="O218" s="7">
        <f t="shared" si="59"/>
        <v>1.1138506487791093E-2</v>
      </c>
      <c r="P218" s="8">
        <v>1874.5071717701956</v>
      </c>
      <c r="Q218" s="7">
        <f t="shared" si="60"/>
        <v>1.0669471048815967E-2</v>
      </c>
      <c r="R218" s="8">
        <v>1940.1726309575815</v>
      </c>
      <c r="S218" s="7">
        <f t="shared" si="61"/>
        <v>1.0308361060700513E-2</v>
      </c>
    </row>
    <row r="219" spans="1:19" x14ac:dyDescent="0.2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2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2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2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2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2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2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2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2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2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2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2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2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2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2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2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2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2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2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2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2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2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2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2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2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2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2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2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2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2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2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2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2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2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2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2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2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2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2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2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2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2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2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2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2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2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2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2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2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2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2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2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2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2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55" x14ac:dyDescent="0.2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55" x14ac:dyDescent="0.2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55" x14ac:dyDescent="0.2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55" x14ac:dyDescent="0.2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55" x14ac:dyDescent="0.2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55" x14ac:dyDescent="0.2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</row>
    <row r="279" spans="2:55" x14ac:dyDescent="0.2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55" x14ac:dyDescent="0.2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55" x14ac:dyDescent="0.2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55" x14ac:dyDescent="0.2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55" x14ac:dyDescent="0.2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55" x14ac:dyDescent="0.2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55" x14ac:dyDescent="0.2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55" x14ac:dyDescent="0.2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55" x14ac:dyDescent="0.2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55" x14ac:dyDescent="0.2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2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2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2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2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2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2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2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2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2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2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2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2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2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2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2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2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2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2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2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2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2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2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2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2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2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2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2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2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2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2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2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2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2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2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2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2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2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2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2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2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2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2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2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2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2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2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34"/>
  <sheetViews>
    <sheetView topLeftCell="A16" zoomScaleNormal="100" workbookViewId="0">
      <selection activeCell="G191" sqref="G191"/>
    </sheetView>
  </sheetViews>
  <sheetFormatPr baseColWidth="10" defaultRowHeight="15" x14ac:dyDescent="0.25"/>
  <cols>
    <col min="1" max="1" width="10.28515625" customWidth="1"/>
    <col min="5" max="5" width="10.7109375" style="1"/>
    <col min="6" max="6" width="13" customWidth="1"/>
    <col min="8" max="8" width="11.5703125" customWidth="1"/>
    <col min="10" max="10" width="10.7109375" style="1"/>
    <col min="13" max="13" width="10.7109375" style="1"/>
  </cols>
  <sheetData>
    <row r="1" spans="1:35" ht="18" x14ac:dyDescent="0.35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60</v>
      </c>
      <c r="N1" s="3" t="s">
        <v>6</v>
      </c>
      <c r="O1" s="3" t="s">
        <v>7</v>
      </c>
    </row>
    <row r="2" spans="1:35" x14ac:dyDescent="0.2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>E2*2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  <c r="AI2" s="6">
        <v>1.0234654120792801</v>
      </c>
    </row>
    <row r="3" spans="1:35" x14ac:dyDescent="0.25">
      <c r="A3">
        <v>8.0000000000000002E-3</v>
      </c>
      <c r="B3" s="1">
        <f t="shared" si="0"/>
        <v>28.974599707281158</v>
      </c>
      <c r="C3">
        <v>0</v>
      </c>
      <c r="D3" s="2">
        <v>8.0802416824302142E-2</v>
      </c>
      <c r="E3" s="1">
        <f>D3*0.01256*3600</f>
        <v>3.6535620791276457</v>
      </c>
      <c r="F3" s="1">
        <f>E3*3</f>
        <v>10.960686237382937</v>
      </c>
      <c r="G3" s="8">
        <v>133.03276923076993</v>
      </c>
      <c r="H3">
        <v>315</v>
      </c>
      <c r="I3">
        <v>295</v>
      </c>
      <c r="J3" s="1">
        <v>300.41916779704752</v>
      </c>
      <c r="K3" s="2">
        <f t="shared" ref="K3:K34" si="1">H3-J3</f>
        <v>14.580832202952479</v>
      </c>
      <c r="L3" s="8">
        <v>43.248931963745555</v>
      </c>
      <c r="M3" s="1">
        <f>((H3-I3)-(J3-I3))/(LN((H3-I3)/(J3-I3)))</f>
        <v>11.166291715532541</v>
      </c>
      <c r="N3" s="1">
        <f t="shared" ref="N3:N34" si="2">((W3 + X3*H3 +Y3*H3^2 +  Z3*H3^3)+(W3 + X3*J3 + Y3*J3^2 +  Z3*J3^3))/2</f>
        <v>4179.7414108992416</v>
      </c>
      <c r="O3" s="1">
        <f t="shared" ref="O3:O34" si="3">((S3 + T3*H3 + U3*H3^2 +  V3*H3^3)+(S3 + T3*J3 + U3*J3^2 +  V3*J3^3))/2</f>
        <v>993.97404247012673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  <c r="AI3" s="6">
        <v>1.0234654120792801</v>
      </c>
    </row>
    <row r="4" spans="1:35" x14ac:dyDescent="0.25">
      <c r="A4">
        <v>1.4E-2</v>
      </c>
      <c r="B4" s="1">
        <f t="shared" si="0"/>
        <v>50.736058339678891</v>
      </c>
      <c r="C4">
        <v>0</v>
      </c>
      <c r="D4" s="2">
        <v>8.0802416824302142E-2</v>
      </c>
      <c r="E4" s="1">
        <f t="shared" ref="E4:E67" si="4">D4*0.01256*3600</f>
        <v>3.6535620791276457</v>
      </c>
      <c r="F4" s="1">
        <f t="shared" ref="F4:F67" si="5">E4*3</f>
        <v>10.960686237382937</v>
      </c>
      <c r="G4" s="8">
        <v>273.1351538461542</v>
      </c>
      <c r="H4">
        <v>315</v>
      </c>
      <c r="I4">
        <v>295</v>
      </c>
      <c r="J4" s="1">
        <v>304.47309464688198</v>
      </c>
      <c r="K4" s="2">
        <f t="shared" si="1"/>
        <v>10.526905353118025</v>
      </c>
      <c r="L4" s="8">
        <v>54.554114985771342</v>
      </c>
      <c r="M4" s="1">
        <f t="shared" ref="M4:M67" si="6">((H4-I4)-(J4-I4))/(LN((H4-I4)/(J4-I4)))</f>
        <v>14.0870259462748</v>
      </c>
      <c r="N4" s="1">
        <f t="shared" si="2"/>
        <v>4179.0782775666512</v>
      </c>
      <c r="O4" s="1">
        <f t="shared" si="3"/>
        <v>993.37634119251106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  <c r="AI4" s="6">
        <v>1.0234654120792801</v>
      </c>
    </row>
    <row r="5" spans="1:35" x14ac:dyDescent="0.25">
      <c r="A5">
        <v>0.02</v>
      </c>
      <c r="B5" s="1">
        <f t="shared" si="0"/>
        <v>72.508084560677148</v>
      </c>
      <c r="C5">
        <v>0</v>
      </c>
      <c r="D5" s="2">
        <v>8.0802416824302142E-2</v>
      </c>
      <c r="E5" s="1">
        <f t="shared" si="4"/>
        <v>3.6535620791276457</v>
      </c>
      <c r="F5" s="1">
        <f t="shared" si="5"/>
        <v>10.960686237382937</v>
      </c>
      <c r="G5" s="8">
        <v>447.8042307692308</v>
      </c>
      <c r="H5">
        <v>315</v>
      </c>
      <c r="I5">
        <v>295</v>
      </c>
      <c r="J5" s="1">
        <v>306.84727039641962</v>
      </c>
      <c r="K5" s="2">
        <f t="shared" si="1"/>
        <v>8.1527296035803829</v>
      </c>
      <c r="L5" s="8">
        <v>60.293602813948468</v>
      </c>
      <c r="M5" s="1">
        <f t="shared" si="6"/>
        <v>15.569496018309827</v>
      </c>
      <c r="N5" s="1">
        <f t="shared" si="2"/>
        <v>4178.8355183855438</v>
      </c>
      <c r="O5" s="1">
        <f t="shared" si="3"/>
        <v>992.99271848435114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  <c r="AI5" s="6">
        <v>1.0234654120792801</v>
      </c>
    </row>
    <row r="6" spans="1:35" x14ac:dyDescent="0.25">
      <c r="A6">
        <v>2.5999999999999999E-2</v>
      </c>
      <c r="B6" s="1">
        <f t="shared" si="0"/>
        <v>94.28496191990169</v>
      </c>
      <c r="C6">
        <v>0</v>
      </c>
      <c r="D6" s="2">
        <v>8.0802416824302142E-2</v>
      </c>
      <c r="E6" s="1">
        <f t="shared" si="4"/>
        <v>3.6535620791276457</v>
      </c>
      <c r="F6" s="1">
        <f t="shared" si="5"/>
        <v>10.960686237382937</v>
      </c>
      <c r="G6" s="8">
        <v>657.03999999999974</v>
      </c>
      <c r="H6">
        <v>315</v>
      </c>
      <c r="I6">
        <v>295</v>
      </c>
      <c r="J6" s="1">
        <v>308.36489296939021</v>
      </c>
      <c r="K6" s="2">
        <f t="shared" si="1"/>
        <v>6.6351070306097881</v>
      </c>
      <c r="L6" s="8">
        <v>63.742299415941694</v>
      </c>
      <c r="M6" s="1">
        <f t="shared" si="6"/>
        <v>16.460162950317638</v>
      </c>
      <c r="N6" s="1">
        <f t="shared" si="2"/>
        <v>4178.7270520269622</v>
      </c>
      <c r="O6" s="1">
        <f t="shared" si="3"/>
        <v>992.73519439416441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  <c r="AI6" s="6">
        <v>1.0234654120792801</v>
      </c>
    </row>
    <row r="7" spans="1:35" x14ac:dyDescent="0.25">
      <c r="A7">
        <v>3.2000000000000001E-2</v>
      </c>
      <c r="B7" s="1">
        <f t="shared" si="0"/>
        <v>116.06442326645039</v>
      </c>
      <c r="C7">
        <v>0</v>
      </c>
      <c r="D7" s="2">
        <v>8.0802416824302142E-2</v>
      </c>
      <c r="E7" s="1">
        <f t="shared" si="4"/>
        <v>3.6535620791276457</v>
      </c>
      <c r="F7" s="1">
        <f t="shared" si="5"/>
        <v>10.960686237382937</v>
      </c>
      <c r="G7" s="8">
        <v>900.84246153846095</v>
      </c>
      <c r="H7">
        <v>315</v>
      </c>
      <c r="I7">
        <v>295</v>
      </c>
      <c r="J7" s="1">
        <v>309.41143862767649</v>
      </c>
      <c r="K7" s="2">
        <f t="shared" si="1"/>
        <v>5.588561372323511</v>
      </c>
      <c r="L7" s="8">
        <v>66.039406641855891</v>
      </c>
      <c r="M7" s="1">
        <f t="shared" si="6"/>
        <v>17.053372820174793</v>
      </c>
      <c r="N7" s="1">
        <f t="shared" si="2"/>
        <v>4178.6707550084247</v>
      </c>
      <c r="O7" s="1">
        <f t="shared" si="3"/>
        <v>992.55221158971403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  <c r="AI7" s="6">
        <v>1.0234654120792801</v>
      </c>
    </row>
    <row r="8" spans="1:35" x14ac:dyDescent="0.25">
      <c r="A8">
        <v>3.7999999999999999E-2</v>
      </c>
      <c r="B8" s="1">
        <f t="shared" si="0"/>
        <v>137.84541593607656</v>
      </c>
      <c r="C8">
        <v>0</v>
      </c>
      <c r="D8" s="2">
        <v>8.0802416824302142E-2</v>
      </c>
      <c r="E8" s="1">
        <f t="shared" si="4"/>
        <v>3.6535620791276457</v>
      </c>
      <c r="F8" s="1">
        <f t="shared" si="5"/>
        <v>10.960686237382937</v>
      </c>
      <c r="G8" s="8">
        <v>1179.2116153846146</v>
      </c>
      <c r="H8">
        <v>315</v>
      </c>
      <c r="I8">
        <v>295</v>
      </c>
      <c r="J8" s="1">
        <v>310.17482828773262</v>
      </c>
      <c r="K8" s="2">
        <f t="shared" si="1"/>
        <v>4.8251717122673767</v>
      </c>
      <c r="L8" s="8">
        <v>67.678131550036838</v>
      </c>
      <c r="M8" s="1">
        <f t="shared" si="6"/>
        <v>17.476538083691036</v>
      </c>
      <c r="N8" s="1">
        <f t="shared" si="2"/>
        <v>4178.638271212998</v>
      </c>
      <c r="O8" s="1">
        <f t="shared" si="3"/>
        <v>992.41602682992834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  <c r="AI8" s="6">
        <v>1.0234654120792801</v>
      </c>
    </row>
    <row r="9" spans="1:35" x14ac:dyDescent="0.25">
      <c r="A9">
        <v>4.3999999999999997E-2</v>
      </c>
      <c r="B9" s="1">
        <f t="shared" si="0"/>
        <v>159.62738874340442</v>
      </c>
      <c r="C9">
        <v>0</v>
      </c>
      <c r="D9" s="2">
        <v>8.0802416824302142E-2</v>
      </c>
      <c r="E9" s="1">
        <f t="shared" si="4"/>
        <v>3.6535620791276457</v>
      </c>
      <c r="F9" s="1">
        <f t="shared" si="5"/>
        <v>10.960686237382937</v>
      </c>
      <c r="G9" s="8">
        <v>1492.1474615384604</v>
      </c>
      <c r="H9">
        <v>315</v>
      </c>
      <c r="I9">
        <v>295</v>
      </c>
      <c r="J9" s="1">
        <v>310.75561382819637</v>
      </c>
      <c r="K9" s="2">
        <f t="shared" si="1"/>
        <v>4.244386171803626</v>
      </c>
      <c r="L9" s="8">
        <v>68.90569400459691</v>
      </c>
      <c r="M9" s="1">
        <f t="shared" si="6"/>
        <v>17.793517070376758</v>
      </c>
      <c r="N9" s="1">
        <f t="shared" si="2"/>
        <v>4178.6180228703297</v>
      </c>
      <c r="O9" s="1">
        <f t="shared" si="3"/>
        <v>992.31091385340255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  <c r="AI9" s="6">
        <v>1.0234654120792801</v>
      </c>
    </row>
    <row r="10" spans="1:35" x14ac:dyDescent="0.25">
      <c r="A10">
        <v>0.05</v>
      </c>
      <c r="B10" s="1">
        <f t="shared" si="0"/>
        <v>181.41002611030706</v>
      </c>
      <c r="C10">
        <v>0</v>
      </c>
      <c r="D10" s="2">
        <v>8.0802416824302142E-2</v>
      </c>
      <c r="E10" s="1">
        <f t="shared" si="4"/>
        <v>3.6535620791276457</v>
      </c>
      <c r="F10" s="1">
        <f t="shared" si="5"/>
        <v>10.960686237382937</v>
      </c>
      <c r="G10" s="8">
        <v>1839.649999999999</v>
      </c>
      <c r="H10">
        <v>315</v>
      </c>
      <c r="I10">
        <v>295</v>
      </c>
      <c r="J10" s="1">
        <v>311.21204282092907</v>
      </c>
      <c r="K10" s="2">
        <f t="shared" si="1"/>
        <v>3.7879571790709292</v>
      </c>
      <c r="L10" s="8">
        <v>69.859453826328078</v>
      </c>
      <c r="M10" s="1">
        <f t="shared" si="6"/>
        <v>18.039787784732479</v>
      </c>
      <c r="N10" s="1">
        <f t="shared" si="2"/>
        <v>4178.6046427808596</v>
      </c>
      <c r="O10" s="1">
        <f t="shared" si="3"/>
        <v>992.22740804055843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  <c r="AI10" s="6">
        <v>1.0234654120792801</v>
      </c>
    </row>
    <row r="11" spans="1:35" x14ac:dyDescent="0.25">
      <c r="A11">
        <v>5.6000000000000001E-2</v>
      </c>
      <c r="B11" s="1">
        <f t="shared" si="0"/>
        <v>203.19313461122627</v>
      </c>
      <c r="C11">
        <v>0</v>
      </c>
      <c r="D11" s="2">
        <v>8.0802416824302142E-2</v>
      </c>
      <c r="E11" s="1">
        <f t="shared" si="4"/>
        <v>3.6535620791276457</v>
      </c>
      <c r="F11" s="1">
        <f t="shared" si="5"/>
        <v>10.960686237382937</v>
      </c>
      <c r="G11" s="8">
        <v>2221.7192307692294</v>
      </c>
      <c r="H11">
        <v>315</v>
      </c>
      <c r="I11">
        <v>295</v>
      </c>
      <c r="J11" s="1">
        <v>311.58006931579445</v>
      </c>
      <c r="K11" s="2">
        <f t="shared" si="1"/>
        <v>3.4199306842055535</v>
      </c>
      <c r="L11" s="8">
        <v>70.621768770165858</v>
      </c>
      <c r="M11" s="1">
        <f t="shared" si="6"/>
        <v>18.236620722029787</v>
      </c>
      <c r="N11" s="1">
        <f t="shared" si="2"/>
        <v>4178.5953898828448</v>
      </c>
      <c r="O11" s="1">
        <f t="shared" si="3"/>
        <v>992.15950571226517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  <c r="AI11" s="6">
        <v>1.0234654120792801</v>
      </c>
    </row>
    <row r="12" spans="1:35" x14ac:dyDescent="0.25">
      <c r="A12">
        <v>6.2E-2</v>
      </c>
      <c r="B12" s="1">
        <f t="shared" si="0"/>
        <v>224.97658917835605</v>
      </c>
      <c r="C12">
        <v>0</v>
      </c>
      <c r="D12" s="2">
        <v>8.0802416824302142E-2</v>
      </c>
      <c r="E12" s="1">
        <f t="shared" si="4"/>
        <v>3.6535620791276457</v>
      </c>
      <c r="F12" s="1">
        <f t="shared" si="5"/>
        <v>10.960686237382937</v>
      </c>
      <c r="G12" s="8">
        <v>2638.355153846152</v>
      </c>
      <c r="H12">
        <v>315</v>
      </c>
      <c r="I12">
        <v>295</v>
      </c>
      <c r="J12" s="1">
        <v>311.88304723903479</v>
      </c>
      <c r="K12" s="2">
        <f t="shared" si="1"/>
        <v>3.116952760965205</v>
      </c>
      <c r="L12" s="8">
        <v>71.244997530711885</v>
      </c>
      <c r="M12" s="1">
        <f t="shared" si="6"/>
        <v>18.397537888395227</v>
      </c>
      <c r="N12" s="1">
        <f t="shared" si="2"/>
        <v>4178.5887543060908</v>
      </c>
      <c r="O12" s="1">
        <f t="shared" si="3"/>
        <v>992.10322645194151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  <c r="AI12" s="6">
        <v>1.0234654120792801</v>
      </c>
    </row>
    <row r="13" spans="1:35" x14ac:dyDescent="0.25">
      <c r="A13">
        <v>6.8000000000000005E-2</v>
      </c>
      <c r="B13" s="1">
        <f t="shared" si="0"/>
        <v>246.7603053896587</v>
      </c>
      <c r="C13">
        <v>0</v>
      </c>
      <c r="D13" s="2">
        <v>8.0802416824302142E-2</v>
      </c>
      <c r="E13" s="1">
        <f t="shared" si="4"/>
        <v>3.6535620791276457</v>
      </c>
      <c r="F13" s="1">
        <f t="shared" si="5"/>
        <v>10.960686237382937</v>
      </c>
      <c r="G13" s="8">
        <v>3089.5577692307675</v>
      </c>
      <c r="H13">
        <v>315</v>
      </c>
      <c r="I13">
        <v>295</v>
      </c>
      <c r="J13" s="1">
        <v>312.13678944997372</v>
      </c>
      <c r="K13" s="2">
        <f t="shared" si="1"/>
        <v>2.863210550026281</v>
      </c>
      <c r="L13" s="8">
        <v>71.764010370764439</v>
      </c>
      <c r="M13" s="1">
        <f t="shared" si="6"/>
        <v>18.531544428643659</v>
      </c>
      <c r="N13" s="1">
        <f t="shared" si="2"/>
        <v>4178.5838524770934</v>
      </c>
      <c r="O13" s="1">
        <f t="shared" si="3"/>
        <v>992.05583172478578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  <c r="AI13" s="6">
        <v>1.0234654120792801</v>
      </c>
    </row>
    <row r="14" spans="1:35" x14ac:dyDescent="0.25">
      <c r="A14">
        <v>7.3999999999999996E-2</v>
      </c>
      <c r="B14" s="1">
        <f t="shared" si="0"/>
        <v>268.54371491116967</v>
      </c>
      <c r="C14">
        <v>0</v>
      </c>
      <c r="D14" s="2">
        <v>8.0802416824302142E-2</v>
      </c>
      <c r="E14" s="1">
        <f t="shared" si="4"/>
        <v>3.6535620791276457</v>
      </c>
      <c r="F14" s="1">
        <f t="shared" si="5"/>
        <v>10.960686237382937</v>
      </c>
      <c r="G14" s="8">
        <v>3575.3270769230739</v>
      </c>
      <c r="H14">
        <v>315</v>
      </c>
      <c r="I14">
        <v>295</v>
      </c>
      <c r="J14" s="1">
        <v>312.34237108668987</v>
      </c>
      <c r="K14" s="2">
        <f t="shared" si="1"/>
        <v>2.6576289133101341</v>
      </c>
      <c r="L14" s="8">
        <v>72.182594233713147</v>
      </c>
      <c r="M14" s="1">
        <f t="shared" si="6"/>
        <v>18.63961927114622</v>
      </c>
      <c r="N14" s="1">
        <f t="shared" si="2"/>
        <v>4178.5803043609403</v>
      </c>
      <c r="O14" s="1">
        <f t="shared" si="3"/>
        <v>992.01725904522164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  <c r="AI14" s="6">
        <v>1.0234654120792801</v>
      </c>
    </row>
    <row r="15" spans="1:35" x14ac:dyDescent="0.25">
      <c r="A15">
        <f>A3</f>
        <v>8.0000000000000002E-3</v>
      </c>
      <c r="B15" s="1">
        <f t="shared" si="0"/>
        <v>28.96821413716421</v>
      </c>
      <c r="C15">
        <v>400</v>
      </c>
      <c r="D15" s="2">
        <v>0.2520379309859464</v>
      </c>
      <c r="E15" s="1">
        <f t="shared" si="4"/>
        <v>11.396147087460552</v>
      </c>
      <c r="F15" s="1">
        <f t="shared" si="5"/>
        <v>34.188441262381659</v>
      </c>
      <c r="G15" s="8">
        <f>G3</f>
        <v>133.03276923076993</v>
      </c>
      <c r="H15">
        <v>315</v>
      </c>
      <c r="I15">
        <v>295</v>
      </c>
      <c r="J15" s="1">
        <v>298.7871189106578</v>
      </c>
      <c r="K15" s="2">
        <f t="shared" si="1"/>
        <v>16.212881089342204</v>
      </c>
      <c r="L15" s="8">
        <v>117.51253914703109</v>
      </c>
      <c r="M15" s="1">
        <f t="shared" si="6"/>
        <v>9.7425759959257672</v>
      </c>
      <c r="N15" s="1">
        <f t="shared" si="2"/>
        <v>4180.1122763337407</v>
      </c>
      <c r="O15" s="1">
        <f t="shared" si="3"/>
        <v>994.1931478285918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  <c r="AI15" s="6">
        <v>1.0234654120792801</v>
      </c>
    </row>
    <row r="16" spans="1:35" x14ac:dyDescent="0.25">
      <c r="A16">
        <f t="shared" ref="A16:A79" si="7">A4</f>
        <v>1.4E-2</v>
      </c>
      <c r="B16" s="1">
        <f t="shared" si="0"/>
        <v>50.722346598779332</v>
      </c>
      <c r="C16">
        <v>400</v>
      </c>
      <c r="D16" s="2">
        <v>0.2520379309859464</v>
      </c>
      <c r="E16" s="1">
        <f t="shared" si="4"/>
        <v>11.396147087460552</v>
      </c>
      <c r="F16" s="1">
        <f t="shared" si="5"/>
        <v>34.188441262381659</v>
      </c>
      <c r="G16" s="8">
        <f t="shared" ref="G16:G26" si="8">G4</f>
        <v>273.1351538461542</v>
      </c>
      <c r="H16">
        <v>315</v>
      </c>
      <c r="I16">
        <v>295</v>
      </c>
      <c r="J16" s="1">
        <v>302.71363621810684</v>
      </c>
      <c r="K16" s="2">
        <f t="shared" si="1"/>
        <v>12.286363781893158</v>
      </c>
      <c r="L16" s="8">
        <v>155.51580109798942</v>
      </c>
      <c r="M16" s="1">
        <f t="shared" si="6"/>
        <v>12.895785412694906</v>
      </c>
      <c r="N16" s="1">
        <f t="shared" si="2"/>
        <v>4179.3241429702402</v>
      </c>
      <c r="O16" s="1">
        <f t="shared" si="3"/>
        <v>993.64488001059703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  <c r="AI16" s="6">
        <v>1.0234654120792801</v>
      </c>
    </row>
    <row r="17" spans="1:35" x14ac:dyDescent="0.25">
      <c r="A17">
        <f t="shared" si="7"/>
        <v>0.02</v>
      </c>
      <c r="B17" s="1">
        <f t="shared" si="0"/>
        <v>72.489128651949031</v>
      </c>
      <c r="C17">
        <v>400</v>
      </c>
      <c r="D17" s="2">
        <v>0.2520379309859464</v>
      </c>
      <c r="E17" s="1">
        <f t="shared" si="4"/>
        <v>11.396147087460552</v>
      </c>
      <c r="F17" s="1">
        <f t="shared" si="5"/>
        <v>34.188441262381659</v>
      </c>
      <c r="G17" s="8">
        <f t="shared" si="8"/>
        <v>447.8042307692308</v>
      </c>
      <c r="H17">
        <v>315</v>
      </c>
      <c r="I17">
        <v>295</v>
      </c>
      <c r="J17" s="1">
        <v>305.25665395796824</v>
      </c>
      <c r="K17" s="2">
        <f t="shared" si="1"/>
        <v>9.7433460420317601</v>
      </c>
      <c r="L17" s="8">
        <v>175.94345686893186</v>
      </c>
      <c r="M17" s="1">
        <f t="shared" si="6"/>
        <v>14.590093086359346</v>
      </c>
      <c r="N17" s="1">
        <f t="shared" si="2"/>
        <v>4178.9875062119327</v>
      </c>
      <c r="O17" s="1">
        <f t="shared" si="3"/>
        <v>993.25238610195538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  <c r="AI17" s="6">
        <v>1.0234654120792801</v>
      </c>
    </row>
    <row r="18" spans="1:35" x14ac:dyDescent="0.25">
      <c r="A18">
        <f t="shared" si="7"/>
        <v>2.5999999999999999E-2</v>
      </c>
      <c r="B18" s="1">
        <f t="shared" si="0"/>
        <v>94.262289188248971</v>
      </c>
      <c r="C18">
        <v>400</v>
      </c>
      <c r="D18" s="2">
        <v>0.2520379309859464</v>
      </c>
      <c r="E18" s="1">
        <f t="shared" si="4"/>
        <v>11.396147087460552</v>
      </c>
      <c r="F18" s="1">
        <f t="shared" si="5"/>
        <v>34.188441262381659</v>
      </c>
      <c r="G18" s="8">
        <f t="shared" si="8"/>
        <v>657.03999999999974</v>
      </c>
      <c r="H18">
        <v>315</v>
      </c>
      <c r="I18">
        <v>295</v>
      </c>
      <c r="J18" s="1">
        <v>306.95963183742879</v>
      </c>
      <c r="K18" s="2">
        <f t="shared" si="1"/>
        <v>8.0403681625712125</v>
      </c>
      <c r="L18" s="8">
        <v>188.56577294727884</v>
      </c>
      <c r="M18" s="1">
        <f t="shared" si="6"/>
        <v>15.636797987715052</v>
      </c>
      <c r="N18" s="1">
        <f t="shared" si="2"/>
        <v>4178.8263196733069</v>
      </c>
      <c r="O18" s="1">
        <f t="shared" si="3"/>
        <v>992.9739751288414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  <c r="AI18" s="6">
        <v>1.0234654120792801</v>
      </c>
    </row>
    <row r="19" spans="1:35" x14ac:dyDescent="0.25">
      <c r="A19">
        <f t="shared" si="7"/>
        <v>3.2000000000000001E-2</v>
      </c>
      <c r="B19" s="1">
        <f t="shared" si="0"/>
        <v>116.03902276014054</v>
      </c>
      <c r="C19">
        <v>400</v>
      </c>
      <c r="D19" s="2">
        <v>0.2520379309859464</v>
      </c>
      <c r="E19" s="1">
        <f t="shared" si="4"/>
        <v>11.396147087460552</v>
      </c>
      <c r="F19" s="1">
        <f t="shared" si="5"/>
        <v>34.188441262381659</v>
      </c>
      <c r="G19" s="8">
        <f t="shared" si="8"/>
        <v>900.84246153846095</v>
      </c>
      <c r="H19">
        <v>315</v>
      </c>
      <c r="I19">
        <v>295</v>
      </c>
      <c r="J19" s="1">
        <v>308.16599408890863</v>
      </c>
      <c r="K19" s="2">
        <f t="shared" si="1"/>
        <v>6.8340059110913671</v>
      </c>
      <c r="L19" s="8">
        <v>197.11426982053371</v>
      </c>
      <c r="M19" s="1">
        <f t="shared" si="6"/>
        <v>16.345582570136976</v>
      </c>
      <c r="N19" s="1">
        <f t="shared" si="2"/>
        <v>4178.7393921627454</v>
      </c>
      <c r="O19" s="1">
        <f t="shared" si="3"/>
        <v>992.76947754140565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  <c r="AI19" s="6">
        <v>1.0234654120792801</v>
      </c>
    </row>
    <row r="20" spans="1:35" x14ac:dyDescent="0.25">
      <c r="A20">
        <f t="shared" si="7"/>
        <v>3.7999999999999999E-2</v>
      </c>
      <c r="B20" s="1">
        <f t="shared" si="0"/>
        <v>137.81794101961472</v>
      </c>
      <c r="C20">
        <v>400</v>
      </c>
      <c r="D20" s="2">
        <v>0.2520379309859464</v>
      </c>
      <c r="E20" s="1">
        <f t="shared" si="4"/>
        <v>11.396147087460552</v>
      </c>
      <c r="F20" s="1">
        <f t="shared" si="5"/>
        <v>34.188441262381659</v>
      </c>
      <c r="G20" s="8">
        <f t="shared" si="8"/>
        <v>1179.2116153846146</v>
      </c>
      <c r="H20">
        <v>315</v>
      </c>
      <c r="I20">
        <v>295</v>
      </c>
      <c r="J20" s="1">
        <v>309.061540428905</v>
      </c>
      <c r="K20" s="2">
        <f t="shared" si="1"/>
        <v>5.9384595710949952</v>
      </c>
      <c r="L20" s="8">
        <v>203.2805012845987</v>
      </c>
      <c r="M20" s="1">
        <f t="shared" si="6"/>
        <v>16.856792013418012</v>
      </c>
      <c r="N20" s="1">
        <f t="shared" si="2"/>
        <v>4178.6880074905876</v>
      </c>
      <c r="O20" s="1">
        <f t="shared" si="3"/>
        <v>992.61387151713529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  <c r="AI20" s="6">
        <v>1.0234654120792801</v>
      </c>
    </row>
    <row r="21" spans="1:35" x14ac:dyDescent="0.25">
      <c r="A21">
        <f t="shared" si="7"/>
        <v>4.3999999999999997E-2</v>
      </c>
      <c r="B21" s="1">
        <f t="shared" si="0"/>
        <v>159.59828768399899</v>
      </c>
      <c r="C21">
        <v>400</v>
      </c>
      <c r="D21" s="2">
        <v>0.2520379309859464</v>
      </c>
      <c r="E21" s="1">
        <f t="shared" si="4"/>
        <v>11.396147087460552</v>
      </c>
      <c r="F21" s="1">
        <f t="shared" si="5"/>
        <v>34.188441262381659</v>
      </c>
      <c r="G21" s="8">
        <f t="shared" si="8"/>
        <v>1492.1474615384604</v>
      </c>
      <c r="H21">
        <v>315</v>
      </c>
      <c r="I21">
        <v>295</v>
      </c>
      <c r="J21" s="1">
        <v>309.75135744194648</v>
      </c>
      <c r="K21" s="2">
        <f t="shared" si="1"/>
        <v>5.2486425580535183</v>
      </c>
      <c r="L21" s="8">
        <v>207.93626245388504</v>
      </c>
      <c r="M21" s="1">
        <f t="shared" si="6"/>
        <v>17.242744548427716</v>
      </c>
      <c r="N21" s="1">
        <f t="shared" si="2"/>
        <v>4178.6554377416851</v>
      </c>
      <c r="O21" s="1">
        <f t="shared" si="3"/>
        <v>992.49185125111364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  <c r="AI21" s="6">
        <v>1.0234654120792801</v>
      </c>
    </row>
    <row r="22" spans="1:35" x14ac:dyDescent="0.25">
      <c r="A22">
        <f t="shared" si="7"/>
        <v>0.05</v>
      </c>
      <c r="B22" s="1">
        <f t="shared" si="0"/>
        <v>181.37961790030627</v>
      </c>
      <c r="C22">
        <v>400</v>
      </c>
      <c r="D22" s="2">
        <v>0.2520379309859464</v>
      </c>
      <c r="E22" s="1">
        <f t="shared" si="4"/>
        <v>11.396147087460552</v>
      </c>
      <c r="F22" s="1">
        <f t="shared" si="5"/>
        <v>34.188441262381659</v>
      </c>
      <c r="G22" s="8">
        <f t="shared" si="8"/>
        <v>1839.649999999999</v>
      </c>
      <c r="H22">
        <v>315</v>
      </c>
      <c r="I22">
        <v>295</v>
      </c>
      <c r="J22" s="1">
        <v>310.29848813184168</v>
      </c>
      <c r="K22" s="2">
        <f t="shared" si="1"/>
        <v>4.7015118681583203</v>
      </c>
      <c r="L22" s="8">
        <v>211.57511935711753</v>
      </c>
      <c r="M22" s="1">
        <f t="shared" si="6"/>
        <v>17.54437759729538</v>
      </c>
      <c r="N22" s="1">
        <f t="shared" si="2"/>
        <v>4178.6336469444923</v>
      </c>
      <c r="O22" s="1">
        <f t="shared" si="3"/>
        <v>992.39375451179671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  <c r="AI22" s="6">
        <v>1.0234654120792801</v>
      </c>
    </row>
    <row r="23" spans="1:35" x14ac:dyDescent="0.25">
      <c r="A23">
        <f t="shared" si="7"/>
        <v>5.6000000000000001E-2</v>
      </c>
      <c r="B23" s="1">
        <f t="shared" si="0"/>
        <v>203.16165360296208</v>
      </c>
      <c r="C23">
        <v>400</v>
      </c>
      <c r="D23" s="2">
        <v>0.2520379309859464</v>
      </c>
      <c r="E23" s="1">
        <f t="shared" si="4"/>
        <v>11.396147087460552</v>
      </c>
      <c r="F23" s="1">
        <f t="shared" si="5"/>
        <v>34.188441262381659</v>
      </c>
      <c r="G23" s="8">
        <f t="shared" si="8"/>
        <v>2221.7192307692294</v>
      </c>
      <c r="H23">
        <v>315</v>
      </c>
      <c r="I23">
        <v>295</v>
      </c>
      <c r="J23" s="1">
        <v>310.74280319416602</v>
      </c>
      <c r="K23" s="2">
        <f t="shared" si="1"/>
        <v>4.2571968058339849</v>
      </c>
      <c r="L23" s="8">
        <v>214.49705296680543</v>
      </c>
      <c r="M23" s="1">
        <f t="shared" si="6"/>
        <v>17.786569595011819</v>
      </c>
      <c r="N23" s="1">
        <f t="shared" si="2"/>
        <v>4178.6184298688631</v>
      </c>
      <c r="O23" s="1">
        <f t="shared" si="3"/>
        <v>992.31324624865488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  <c r="AI23" s="6">
        <v>1.0234654120792801</v>
      </c>
    </row>
    <row r="24" spans="1:35" x14ac:dyDescent="0.25">
      <c r="A24">
        <f t="shared" si="7"/>
        <v>6.2E-2</v>
      </c>
      <c r="B24" s="1">
        <f t="shared" si="0"/>
        <v>224.94421229201541</v>
      </c>
      <c r="C24">
        <v>400</v>
      </c>
      <c r="D24" s="2">
        <v>0.2520379309859464</v>
      </c>
      <c r="E24" s="1">
        <f t="shared" si="4"/>
        <v>11.396147087460552</v>
      </c>
      <c r="F24" s="1">
        <f t="shared" si="5"/>
        <v>34.188441262381659</v>
      </c>
      <c r="G24" s="8">
        <f t="shared" si="8"/>
        <v>2638.355153846152</v>
      </c>
      <c r="H24">
        <v>315</v>
      </c>
      <c r="I24">
        <v>295</v>
      </c>
      <c r="J24" s="1">
        <v>311.11066863078008</v>
      </c>
      <c r="K24" s="2">
        <f t="shared" si="1"/>
        <v>3.8893313692199172</v>
      </c>
      <c r="L24" s="8">
        <v>216.89475466003728</v>
      </c>
      <c r="M24" s="1">
        <f t="shared" si="6"/>
        <v>17.985299704359655</v>
      </c>
      <c r="N24" s="1">
        <f t="shared" si="2"/>
        <v>4178.607428894753</v>
      </c>
      <c r="O24" s="1">
        <f t="shared" si="3"/>
        <v>992.24602280608519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  <c r="AI24" s="6">
        <v>1.0234654120792801</v>
      </c>
    </row>
    <row r="25" spans="1:35" x14ac:dyDescent="0.25">
      <c r="A25">
        <f t="shared" si="7"/>
        <v>6.8000000000000005E-2</v>
      </c>
      <c r="B25" s="1">
        <f t="shared" si="0"/>
        <v>246.72716932242488</v>
      </c>
      <c r="C25">
        <v>400</v>
      </c>
      <c r="D25" s="2">
        <v>0.2520379309859464</v>
      </c>
      <c r="E25" s="1">
        <f t="shared" si="4"/>
        <v>11.396147087460552</v>
      </c>
      <c r="F25" s="1">
        <f t="shared" si="5"/>
        <v>34.188441262381659</v>
      </c>
      <c r="G25" s="8">
        <f t="shared" si="8"/>
        <v>3089.5577692307675</v>
      </c>
      <c r="H25">
        <v>315</v>
      </c>
      <c r="I25">
        <v>295</v>
      </c>
      <c r="J25" s="1">
        <v>311.42018464072339</v>
      </c>
      <c r="K25" s="2">
        <f t="shared" si="1"/>
        <v>3.5798153592766084</v>
      </c>
      <c r="L25" s="8">
        <v>218.89760141639289</v>
      </c>
      <c r="M25" s="1">
        <f t="shared" si="6"/>
        <v>18.151295884345515</v>
      </c>
      <c r="N25" s="1">
        <f t="shared" si="2"/>
        <v>4178.5992458031733</v>
      </c>
      <c r="O25" s="1">
        <f t="shared" si="3"/>
        <v>992.18906726925388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  <c r="AI25" s="6">
        <v>1.0234654120792801</v>
      </c>
    </row>
    <row r="26" spans="1:35" x14ac:dyDescent="0.25">
      <c r="A26">
        <f t="shared" si="7"/>
        <v>7.3999999999999996E-2</v>
      </c>
      <c r="B26" s="1">
        <f t="shared" si="0"/>
        <v>268.50982036399029</v>
      </c>
      <c r="C26">
        <v>400</v>
      </c>
      <c r="D26" s="2">
        <v>0.2520379309859464</v>
      </c>
      <c r="E26" s="1">
        <f t="shared" si="4"/>
        <v>11.396147087460552</v>
      </c>
      <c r="F26" s="1">
        <f t="shared" si="5"/>
        <v>34.188441262381659</v>
      </c>
      <c r="G26" s="8">
        <f t="shared" si="8"/>
        <v>3575.3270769230739</v>
      </c>
      <c r="H26">
        <v>315</v>
      </c>
      <c r="I26">
        <v>295</v>
      </c>
      <c r="J26" s="1">
        <v>311.67190206473055</v>
      </c>
      <c r="K26" s="2">
        <f t="shared" si="1"/>
        <v>3.3280979352694544</v>
      </c>
      <c r="L26" s="8">
        <v>220.51692300780161</v>
      </c>
      <c r="M26" s="1">
        <f t="shared" si="6"/>
        <v>18.285500652886814</v>
      </c>
      <c r="N26" s="1">
        <f t="shared" si="2"/>
        <v>4178.5932868199761</v>
      </c>
      <c r="O26" s="1">
        <f t="shared" si="3"/>
        <v>992.14248342526071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  <c r="AI26" s="6">
        <v>1.0234654120792801</v>
      </c>
    </row>
    <row r="27" spans="1:35" x14ac:dyDescent="0.25">
      <c r="A27">
        <f t="shared" si="7"/>
        <v>8.0000000000000002E-3</v>
      </c>
      <c r="B27" s="1">
        <f t="shared" si="0"/>
        <v>28.964160502445452</v>
      </c>
      <c r="C27">
        <v>600</v>
      </c>
      <c r="D27" s="2">
        <v>0.50724637681159424</v>
      </c>
      <c r="E27" s="1">
        <f t="shared" si="4"/>
        <v>22.935652173913045</v>
      </c>
      <c r="F27" s="1">
        <f t="shared" si="5"/>
        <v>68.806956521739139</v>
      </c>
      <c r="G27" s="8">
        <f>G15</f>
        <v>133.03276923076993</v>
      </c>
      <c r="H27">
        <v>315</v>
      </c>
      <c r="I27">
        <v>295</v>
      </c>
      <c r="J27" s="1">
        <v>297.69725392762518</v>
      </c>
      <c r="K27" s="2">
        <f t="shared" si="1"/>
        <v>17.302746072374816</v>
      </c>
      <c r="L27" s="8">
        <v>204.58612195232979</v>
      </c>
      <c r="M27" s="1">
        <f t="shared" si="6"/>
        <v>8.6362678498615217</v>
      </c>
      <c r="N27" s="1">
        <f t="shared" si="2"/>
        <v>4180.3972786320865</v>
      </c>
      <c r="O27" s="1">
        <f t="shared" si="3"/>
        <v>994.33228860779184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  <c r="AI27" s="6">
        <v>1.0234654120792801</v>
      </c>
    </row>
    <row r="28" spans="1:35" x14ac:dyDescent="0.25">
      <c r="A28">
        <f t="shared" si="7"/>
        <v>1.4E-2</v>
      </c>
      <c r="B28" s="1">
        <f t="shared" si="0"/>
        <v>50.712203577744454</v>
      </c>
      <c r="C28">
        <v>600</v>
      </c>
      <c r="D28" s="2">
        <v>0.50724637681159424</v>
      </c>
      <c r="E28" s="1">
        <f t="shared" si="4"/>
        <v>22.935652173913045</v>
      </c>
      <c r="F28" s="1">
        <f t="shared" si="5"/>
        <v>68.806956521739139</v>
      </c>
      <c r="G28" s="8">
        <f t="shared" ref="G28:G91" si="9">G16</f>
        <v>273.1351538461542</v>
      </c>
      <c r="H28">
        <v>315</v>
      </c>
      <c r="I28">
        <v>295</v>
      </c>
      <c r="J28" s="1">
        <v>301.34869648377372</v>
      </c>
      <c r="K28" s="2">
        <f t="shared" si="1"/>
        <v>13.651303516226278</v>
      </c>
      <c r="L28" s="8">
        <v>281.81639518013816</v>
      </c>
      <c r="M28" s="1">
        <f t="shared" si="6"/>
        <v>11.896739536025946</v>
      </c>
      <c r="N28" s="1">
        <f t="shared" si="2"/>
        <v>4179.5583723566124</v>
      </c>
      <c r="O28" s="1">
        <f t="shared" si="3"/>
        <v>993.84362035726122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  <c r="AI28" s="6">
        <v>1.0234654120792801</v>
      </c>
    </row>
    <row r="29" spans="1:35" x14ac:dyDescent="0.25">
      <c r="A29">
        <f t="shared" si="7"/>
        <v>0.02</v>
      </c>
      <c r="B29" s="1">
        <f t="shared" si="0"/>
        <v>72.47410906391832</v>
      </c>
      <c r="C29">
        <v>600</v>
      </c>
      <c r="D29" s="2">
        <v>0.50724637681159424</v>
      </c>
      <c r="E29" s="1">
        <f t="shared" si="4"/>
        <v>22.935652173913045</v>
      </c>
      <c r="F29" s="1">
        <f t="shared" si="5"/>
        <v>68.806956521739139</v>
      </c>
      <c r="G29" s="8">
        <f t="shared" si="9"/>
        <v>447.8042307692308</v>
      </c>
      <c r="H29">
        <v>315</v>
      </c>
      <c r="I29">
        <v>295</v>
      </c>
      <c r="J29" s="1">
        <v>303.9459744409865</v>
      </c>
      <c r="K29" s="2">
        <f t="shared" si="1"/>
        <v>11.054025559013496</v>
      </c>
      <c r="L29" s="8">
        <v>325.51321908113636</v>
      </c>
      <c r="M29" s="1">
        <f t="shared" si="6"/>
        <v>13.739754195873937</v>
      </c>
      <c r="N29" s="1">
        <f t="shared" si="2"/>
        <v>4179.1456584829157</v>
      </c>
      <c r="O29" s="1">
        <f t="shared" si="3"/>
        <v>993.45822846197154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  <c r="AI29" s="6">
        <v>1.0234654120792801</v>
      </c>
    </row>
    <row r="30" spans="1:35" x14ac:dyDescent="0.25">
      <c r="A30">
        <f t="shared" si="7"/>
        <v>2.5999999999999999E-2</v>
      </c>
      <c r="B30" s="1">
        <f t="shared" si="0"/>
        <v>94.2436043068967</v>
      </c>
      <c r="C30">
        <v>600</v>
      </c>
      <c r="D30" s="2">
        <v>0.50724637681159424</v>
      </c>
      <c r="E30" s="1">
        <f t="shared" si="4"/>
        <v>22.935652173913045</v>
      </c>
      <c r="F30" s="1">
        <f t="shared" si="5"/>
        <v>68.806956521739139</v>
      </c>
      <c r="G30" s="8">
        <f t="shared" si="9"/>
        <v>657.03999999999974</v>
      </c>
      <c r="H30">
        <v>315</v>
      </c>
      <c r="I30">
        <v>295</v>
      </c>
      <c r="J30" s="1">
        <v>305.76324725264931</v>
      </c>
      <c r="K30" s="2">
        <f t="shared" si="1"/>
        <v>9.2367527473506925</v>
      </c>
      <c r="L30" s="8">
        <v>353.22303890843313</v>
      </c>
      <c r="M30" s="1">
        <f t="shared" si="6"/>
        <v>14.907727013616617</v>
      </c>
      <c r="N30" s="1">
        <f t="shared" si="2"/>
        <v>4178.9345516666472</v>
      </c>
      <c r="O30" s="1">
        <f t="shared" si="3"/>
        <v>993.17084367018833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  <c r="AI30" s="6">
        <v>1.0234654120792801</v>
      </c>
    </row>
    <row r="31" spans="1:35" x14ac:dyDescent="0.25">
      <c r="A31">
        <f t="shared" si="7"/>
        <v>3.2000000000000001E-2</v>
      </c>
      <c r="B31" s="1">
        <f t="shared" si="0"/>
        <v>116.01755044053795</v>
      </c>
      <c r="C31">
        <v>600</v>
      </c>
      <c r="D31" s="2">
        <v>0.50724637681159424</v>
      </c>
      <c r="E31" s="1">
        <f t="shared" si="4"/>
        <v>22.935652173913045</v>
      </c>
      <c r="F31" s="1">
        <f t="shared" si="5"/>
        <v>68.806956521739139</v>
      </c>
      <c r="G31" s="8">
        <f t="shared" si="9"/>
        <v>900.84246153846095</v>
      </c>
      <c r="H31">
        <v>315</v>
      </c>
      <c r="I31">
        <v>295</v>
      </c>
      <c r="J31" s="1">
        <v>307.08370488919638</v>
      </c>
      <c r="K31" s="2">
        <f t="shared" si="1"/>
        <v>7.9162951108036168</v>
      </c>
      <c r="L31" s="8">
        <v>372.28632724684905</v>
      </c>
      <c r="M31" s="1">
        <f t="shared" si="6"/>
        <v>15.710848991227003</v>
      </c>
      <c r="N31" s="1">
        <f t="shared" si="2"/>
        <v>4178.8163869017571</v>
      </c>
      <c r="O31" s="1">
        <f t="shared" si="3"/>
        <v>992.95321753102371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  <c r="AI31" s="6">
        <v>1.0234654120792801</v>
      </c>
    </row>
    <row r="32" spans="1:35" x14ac:dyDescent="0.25">
      <c r="A32">
        <f t="shared" si="7"/>
        <v>3.7999999999999999E-2</v>
      </c>
      <c r="B32" s="1">
        <f t="shared" si="0"/>
        <v>137.79429791577388</v>
      </c>
      <c r="C32">
        <v>600</v>
      </c>
      <c r="D32" s="2">
        <v>0.50724637681159424</v>
      </c>
      <c r="E32" s="1">
        <f t="shared" si="4"/>
        <v>22.935652173913045</v>
      </c>
      <c r="F32" s="1">
        <f t="shared" si="5"/>
        <v>68.806956521739139</v>
      </c>
      <c r="G32" s="8">
        <f t="shared" si="9"/>
        <v>1179.2116153846146</v>
      </c>
      <c r="H32">
        <v>315</v>
      </c>
      <c r="I32">
        <v>295</v>
      </c>
      <c r="J32" s="1">
        <v>308.08037198849797</v>
      </c>
      <c r="K32" s="2">
        <f t="shared" si="1"/>
        <v>6.9196280115020272</v>
      </c>
      <c r="L32" s="8">
        <v>386.18297774572818</v>
      </c>
      <c r="M32" s="1">
        <f t="shared" si="6"/>
        <v>16.296067891033118</v>
      </c>
      <c r="N32" s="1">
        <f t="shared" si="2"/>
        <v>4178.7448723661482</v>
      </c>
      <c r="O32" s="1">
        <f t="shared" si="3"/>
        <v>992.78418678556886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  <c r="AI32" s="6">
        <v>1.0234654120792801</v>
      </c>
    </row>
    <row r="33" spans="1:35" x14ac:dyDescent="0.25">
      <c r="A33">
        <f t="shared" si="7"/>
        <v>4.3999999999999997E-2</v>
      </c>
      <c r="B33" s="1">
        <f t="shared" si="0"/>
        <v>159.5729137613562</v>
      </c>
      <c r="C33">
        <v>600</v>
      </c>
      <c r="D33" s="2">
        <v>0.50724637681159424</v>
      </c>
      <c r="E33" s="1">
        <f t="shared" si="4"/>
        <v>22.935652173913045</v>
      </c>
      <c r="F33" s="1">
        <f t="shared" si="5"/>
        <v>68.806956521739139</v>
      </c>
      <c r="G33" s="8">
        <f t="shared" si="9"/>
        <v>1492.1474615384604</v>
      </c>
      <c r="H33">
        <v>315</v>
      </c>
      <c r="I33">
        <v>295</v>
      </c>
      <c r="J33" s="1">
        <v>308.85713631730545</v>
      </c>
      <c r="K33" s="2">
        <f t="shared" si="1"/>
        <v>6.1428636826945535</v>
      </c>
      <c r="L33" s="8">
        <v>396.75562241237282</v>
      </c>
      <c r="M33" s="1">
        <f t="shared" si="6"/>
        <v>16.741153914248841</v>
      </c>
      <c r="N33" s="1">
        <f t="shared" si="2"/>
        <v>4178.6988042201674</v>
      </c>
      <c r="O33" s="1">
        <f t="shared" si="3"/>
        <v>992.64966883345664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  <c r="AI33" s="6">
        <v>1.0234654120792801</v>
      </c>
    </row>
    <row r="34" spans="1:35" x14ac:dyDescent="0.25">
      <c r="A34">
        <f t="shared" si="7"/>
        <v>0.05</v>
      </c>
      <c r="B34" s="1">
        <f t="shared" ref="B34:B65" si="10">A34/O34*3600*1000</f>
        <v>181.35283488352769</v>
      </c>
      <c r="C34">
        <v>600</v>
      </c>
      <c r="D34" s="2">
        <v>0.50724637681159424</v>
      </c>
      <c r="E34" s="1">
        <f t="shared" si="4"/>
        <v>22.935652173913045</v>
      </c>
      <c r="F34" s="1">
        <f t="shared" si="5"/>
        <v>68.806956521739139</v>
      </c>
      <c r="G34" s="8">
        <f t="shared" si="9"/>
        <v>1839.649999999999</v>
      </c>
      <c r="H34">
        <v>315</v>
      </c>
      <c r="I34">
        <v>295</v>
      </c>
      <c r="J34" s="1">
        <v>309.47863126339939</v>
      </c>
      <c r="K34" s="2">
        <f t="shared" si="1"/>
        <v>5.521368736600607</v>
      </c>
      <c r="L34" s="8">
        <v>405.06669492574559</v>
      </c>
      <c r="M34" s="1">
        <f t="shared" si="6"/>
        <v>17.090929828209852</v>
      </c>
      <c r="N34" s="1">
        <f t="shared" si="2"/>
        <v>4178.6676159887083</v>
      </c>
      <c r="O34" s="1">
        <f t="shared" si="3"/>
        <v>992.54031576403804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  <c r="AI34" s="6">
        <v>1.0234654120792801</v>
      </c>
    </row>
    <row r="35" spans="1:35" x14ac:dyDescent="0.25">
      <c r="A35">
        <f t="shared" si="7"/>
        <v>5.6000000000000001E-2</v>
      </c>
      <c r="B35" s="1">
        <f t="shared" si="10"/>
        <v>203.13370264335356</v>
      </c>
      <c r="C35">
        <v>600</v>
      </c>
      <c r="D35" s="2">
        <v>0.50724637681159424</v>
      </c>
      <c r="E35" s="1">
        <f t="shared" si="4"/>
        <v>22.935652173913045</v>
      </c>
      <c r="F35" s="1">
        <f t="shared" si="5"/>
        <v>68.806956521739139</v>
      </c>
      <c r="G35" s="8">
        <f t="shared" si="9"/>
        <v>2221.7192307692294</v>
      </c>
      <c r="H35">
        <v>315</v>
      </c>
      <c r="I35">
        <v>295</v>
      </c>
      <c r="J35" s="1">
        <v>309.98675722366943</v>
      </c>
      <c r="K35" s="2">
        <f t="shared" ref="K35:K66" si="11">H35-J35</f>
        <v>5.0132427763305714</v>
      </c>
      <c r="L35" s="8">
        <v>411.77052715605032</v>
      </c>
      <c r="M35" s="1">
        <f t="shared" si="6"/>
        <v>17.372991591496742</v>
      </c>
      <c r="N35" s="1">
        <f t="shared" ref="N35:N66" si="12">((W35 + X35*H35 +Y35*H35^2 +  Z35*H35^3)+(W35 + X35*J35 + Y35*J35^2 +  Z35*J35^3))/2</f>
        <v>4178.6456380547597</v>
      </c>
      <c r="O35" s="1">
        <f t="shared" ref="O35:O66" si="13">((S35 + T35*H35 + U35*H35^2 +  V35*H35^3)+(S35 + T35*J35 + U35*J35^2 +  V35*J35^3))/2</f>
        <v>992.44978738931229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  <c r="AI35" s="6">
        <v>1.0234654120792801</v>
      </c>
    </row>
    <row r="36" spans="1:35" x14ac:dyDescent="0.25">
      <c r="A36">
        <f t="shared" si="7"/>
        <v>6.2E-2</v>
      </c>
      <c r="B36" s="1">
        <f t="shared" si="10"/>
        <v>224.91527827262155</v>
      </c>
      <c r="C36">
        <v>600</v>
      </c>
      <c r="D36" s="2">
        <v>0.50724637681159424</v>
      </c>
      <c r="E36" s="1">
        <f t="shared" si="4"/>
        <v>22.935652173913045</v>
      </c>
      <c r="F36" s="1">
        <f t="shared" si="5"/>
        <v>68.806956521739139</v>
      </c>
      <c r="G36" s="8">
        <f t="shared" si="9"/>
        <v>2638.355153846152</v>
      </c>
      <c r="H36">
        <v>315</v>
      </c>
      <c r="I36">
        <v>295</v>
      </c>
      <c r="J36" s="1">
        <v>310.40972599908611</v>
      </c>
      <c r="K36" s="2">
        <f t="shared" si="11"/>
        <v>4.5902740009138938</v>
      </c>
      <c r="L36" s="8">
        <v>417.29167834943291</v>
      </c>
      <c r="M36" s="1">
        <f t="shared" si="6"/>
        <v>17.60523934066374</v>
      </c>
      <c r="N36" s="1">
        <f t="shared" si="12"/>
        <v>4178.6296337463718</v>
      </c>
      <c r="O36" s="1">
        <f t="shared" si="13"/>
        <v>992.37366938433377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  <c r="AI36" s="6">
        <v>1.0234654120792801</v>
      </c>
    </row>
    <row r="37" spans="1:35" x14ac:dyDescent="0.25">
      <c r="A37">
        <f t="shared" si="7"/>
        <v>6.8000000000000005E-2</v>
      </c>
      <c r="B37" s="1">
        <f t="shared" si="10"/>
        <v>246.69739685142119</v>
      </c>
      <c r="C37">
        <v>600</v>
      </c>
      <c r="D37" s="2">
        <v>0.50724637681159424</v>
      </c>
      <c r="E37" s="1">
        <f t="shared" si="4"/>
        <v>22.935652173913045</v>
      </c>
      <c r="F37" s="1">
        <f t="shared" si="5"/>
        <v>68.806956521739139</v>
      </c>
      <c r="G37" s="8">
        <f t="shared" si="9"/>
        <v>3089.5577692307675</v>
      </c>
      <c r="H37">
        <v>315</v>
      </c>
      <c r="I37">
        <v>295</v>
      </c>
      <c r="J37" s="1">
        <v>310.76717293737573</v>
      </c>
      <c r="K37" s="2">
        <f t="shared" si="11"/>
        <v>4.232827062624267</v>
      </c>
      <c r="L37" s="8">
        <v>421.91747679710784</v>
      </c>
      <c r="M37" s="1">
        <f t="shared" si="6"/>
        <v>17.799784136490238</v>
      </c>
      <c r="N37" s="1">
        <f t="shared" si="12"/>
        <v>4178.6176571331052</v>
      </c>
      <c r="O37" s="1">
        <f t="shared" si="13"/>
        <v>992.30880878502364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  <c r="AI37" s="6">
        <v>1.0234654120792801</v>
      </c>
    </row>
    <row r="38" spans="1:35" x14ac:dyDescent="0.25">
      <c r="A38">
        <f t="shared" si="7"/>
        <v>7.3999999999999996E-2</v>
      </c>
      <c r="B38" s="1">
        <f t="shared" si="10"/>
        <v>268.47923436034154</v>
      </c>
      <c r="C38">
        <v>600</v>
      </c>
      <c r="D38" s="2">
        <v>0.50724637681159424</v>
      </c>
      <c r="E38" s="1">
        <f t="shared" si="4"/>
        <v>22.935652173913045</v>
      </c>
      <c r="F38" s="1">
        <f t="shared" si="5"/>
        <v>68.806956521739139</v>
      </c>
      <c r="G38" s="8">
        <f t="shared" si="9"/>
        <v>3575.3270769230739</v>
      </c>
      <c r="H38">
        <v>315</v>
      </c>
      <c r="I38">
        <v>295</v>
      </c>
      <c r="J38" s="1">
        <v>311.05891327602905</v>
      </c>
      <c r="K38" s="2">
        <f t="shared" si="11"/>
        <v>3.9410867239709546</v>
      </c>
      <c r="L38" s="8">
        <v>425.66672179594713</v>
      </c>
      <c r="M38" s="1">
        <f t="shared" si="6"/>
        <v>17.957435822522644</v>
      </c>
      <c r="N38" s="1">
        <f t="shared" si="12"/>
        <v>4178.608891693485</v>
      </c>
      <c r="O38" s="1">
        <f t="shared" si="13"/>
        <v>992.25551143538007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  <c r="AI38" s="6">
        <v>1.0234654120792801</v>
      </c>
    </row>
    <row r="39" spans="1:35" x14ac:dyDescent="0.25">
      <c r="A39">
        <f t="shared" si="7"/>
        <v>8.0000000000000002E-3</v>
      </c>
      <c r="B39" s="1">
        <f t="shared" si="10"/>
        <v>28.961951392996102</v>
      </c>
      <c r="C39">
        <v>800</v>
      </c>
      <c r="D39" s="2">
        <v>0.76196750109793598</v>
      </c>
      <c r="E39" s="1">
        <f t="shared" si="4"/>
        <v>34.453122529644276</v>
      </c>
      <c r="F39" s="1">
        <f t="shared" si="5"/>
        <v>103.35936758893283</v>
      </c>
      <c r="G39" s="8">
        <f t="shared" si="9"/>
        <v>133.03276923076993</v>
      </c>
      <c r="H39">
        <v>315</v>
      </c>
      <c r="I39">
        <v>295</v>
      </c>
      <c r="J39" s="1">
        <v>297.08294425896963</v>
      </c>
      <c r="K39" s="2">
        <f t="shared" si="11"/>
        <v>17.917055741030367</v>
      </c>
      <c r="L39" s="8">
        <v>270.09736719010709</v>
      </c>
      <c r="M39" s="1">
        <f t="shared" si="6"/>
        <v>7.9210666716863791</v>
      </c>
      <c r="N39" s="1">
        <f t="shared" si="12"/>
        <v>4180.5718176398686</v>
      </c>
      <c r="O39" s="1">
        <f t="shared" si="13"/>
        <v>994.4081325599052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  <c r="AI39" s="6">
        <v>1.0234654120792801</v>
      </c>
    </row>
    <row r="40" spans="1:35" x14ac:dyDescent="0.25">
      <c r="A40">
        <f t="shared" si="7"/>
        <v>1.4E-2</v>
      </c>
      <c r="B40" s="1">
        <f t="shared" si="10"/>
        <v>50.705930045910179</v>
      </c>
      <c r="C40">
        <v>800</v>
      </c>
      <c r="D40" s="2">
        <v>0.76196750109793598</v>
      </c>
      <c r="E40" s="1">
        <f t="shared" si="4"/>
        <v>34.453122529644276</v>
      </c>
      <c r="F40" s="1">
        <f t="shared" si="5"/>
        <v>103.35936758893283</v>
      </c>
      <c r="G40" s="8">
        <f t="shared" si="9"/>
        <v>273.1351538461542</v>
      </c>
      <c r="H40">
        <v>315</v>
      </c>
      <c r="I40">
        <v>295</v>
      </c>
      <c r="J40" s="1">
        <v>300.47312356791826</v>
      </c>
      <c r="K40" s="2">
        <f t="shared" si="11"/>
        <v>14.526876432081735</v>
      </c>
      <c r="L40" s="8">
        <v>382.34187499290675</v>
      </c>
      <c r="M40" s="1">
        <f t="shared" si="6"/>
        <v>11.210023477721641</v>
      </c>
      <c r="N40" s="1">
        <f t="shared" si="12"/>
        <v>4179.7302432861152</v>
      </c>
      <c r="O40" s="1">
        <f t="shared" si="13"/>
        <v>993.96658249571237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  <c r="AI40" s="6">
        <v>1.0234654120792801</v>
      </c>
    </row>
    <row r="41" spans="1:35" x14ac:dyDescent="0.25">
      <c r="A41">
        <f t="shared" si="7"/>
        <v>0.02</v>
      </c>
      <c r="B41" s="1">
        <f t="shared" si="10"/>
        <v>72.464275580629462</v>
      </c>
      <c r="C41">
        <v>800</v>
      </c>
      <c r="D41" s="2">
        <v>0.76196750109793598</v>
      </c>
      <c r="E41" s="1">
        <f t="shared" si="4"/>
        <v>34.453122529644276</v>
      </c>
      <c r="F41" s="1">
        <f t="shared" si="5"/>
        <v>103.35936758893283</v>
      </c>
      <c r="G41" s="8">
        <f t="shared" si="9"/>
        <v>447.8042307692308</v>
      </c>
      <c r="H41">
        <v>315</v>
      </c>
      <c r="I41">
        <v>295</v>
      </c>
      <c r="J41" s="1">
        <v>303.060411171515</v>
      </c>
      <c r="K41" s="2">
        <f t="shared" si="11"/>
        <v>11.939588828485</v>
      </c>
      <c r="L41" s="8">
        <v>448.25397260269528</v>
      </c>
      <c r="M41" s="1">
        <f t="shared" si="6"/>
        <v>13.13821867717105</v>
      </c>
      <c r="N41" s="1">
        <f t="shared" si="12"/>
        <v>4179.2708609374358</v>
      </c>
      <c r="O41" s="1">
        <f t="shared" si="13"/>
        <v>993.59304185532278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  <c r="AI41" s="6">
        <v>1.0234654120792801</v>
      </c>
    </row>
    <row r="42" spans="1:35" x14ac:dyDescent="0.25">
      <c r="A42">
        <f t="shared" si="7"/>
        <v>2.5999999999999999E-2</v>
      </c>
      <c r="B42" s="1">
        <f t="shared" si="10"/>
        <v>94.230962606092945</v>
      </c>
      <c r="C42">
        <v>800</v>
      </c>
      <c r="D42" s="2">
        <v>0.76196750109793598</v>
      </c>
      <c r="E42" s="1">
        <f t="shared" si="4"/>
        <v>34.453122529644276</v>
      </c>
      <c r="F42" s="1">
        <f t="shared" si="5"/>
        <v>103.35936758893283</v>
      </c>
      <c r="G42" s="8">
        <f t="shared" si="9"/>
        <v>657.03999999999974</v>
      </c>
      <c r="H42">
        <v>315</v>
      </c>
      <c r="I42">
        <v>295</v>
      </c>
      <c r="J42" s="1">
        <v>304.93188681864973</v>
      </c>
      <c r="K42" s="2">
        <f t="shared" si="11"/>
        <v>10.06811318135027</v>
      </c>
      <c r="L42" s="8">
        <v>490.86724169806553</v>
      </c>
      <c r="M42" s="1">
        <f t="shared" si="6"/>
        <v>14.383392765871308</v>
      </c>
      <c r="N42" s="1">
        <f t="shared" si="12"/>
        <v>4179.0237967003404</v>
      </c>
      <c r="O42" s="1">
        <f t="shared" si="13"/>
        <v>993.3040840436862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  <c r="AI42" s="6">
        <v>1.0234654120792801</v>
      </c>
    </row>
    <row r="43" spans="1:35" x14ac:dyDescent="0.25">
      <c r="A43">
        <f t="shared" si="7"/>
        <v>3.2000000000000001E-2</v>
      </c>
      <c r="B43" s="1">
        <f t="shared" si="10"/>
        <v>116.00270852684002</v>
      </c>
      <c r="C43">
        <v>800</v>
      </c>
      <c r="D43" s="2">
        <v>0.76196750109793598</v>
      </c>
      <c r="E43" s="1">
        <f t="shared" si="4"/>
        <v>34.453122529644276</v>
      </c>
      <c r="F43" s="1">
        <f t="shared" si="5"/>
        <v>103.35936758893283</v>
      </c>
      <c r="G43" s="8">
        <f t="shared" si="9"/>
        <v>900.84246153846095</v>
      </c>
      <c r="H43">
        <v>315</v>
      </c>
      <c r="I43">
        <v>295</v>
      </c>
      <c r="J43" s="1">
        <v>306.31825515364392</v>
      </c>
      <c r="K43" s="2">
        <f t="shared" si="11"/>
        <v>8.6817448463560822</v>
      </c>
      <c r="L43" s="8">
        <v>520.53287286626278</v>
      </c>
      <c r="M43" s="1">
        <f t="shared" si="6"/>
        <v>15.249448009168422</v>
      </c>
      <c r="N43" s="1">
        <f t="shared" si="12"/>
        <v>4178.8814800744285</v>
      </c>
      <c r="O43" s="1">
        <f t="shared" si="13"/>
        <v>993.08026047810517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  <c r="AI43" s="6">
        <v>1.0234654120792801</v>
      </c>
    </row>
    <row r="44" spans="1:35" x14ac:dyDescent="0.25">
      <c r="A44">
        <f t="shared" si="7"/>
        <v>3.7999999999999999E-2</v>
      </c>
      <c r="B44" s="1">
        <f t="shared" si="10"/>
        <v>137.77770779359588</v>
      </c>
      <c r="C44">
        <v>800</v>
      </c>
      <c r="D44" s="2">
        <v>0.76196750109793598</v>
      </c>
      <c r="E44" s="1">
        <f t="shared" si="4"/>
        <v>34.453122529644276</v>
      </c>
      <c r="F44" s="1">
        <f t="shared" si="5"/>
        <v>103.35936758893283</v>
      </c>
      <c r="G44" s="8">
        <f t="shared" si="9"/>
        <v>1179.2116153846146</v>
      </c>
      <c r="H44">
        <v>315</v>
      </c>
      <c r="I44">
        <v>295</v>
      </c>
      <c r="J44" s="1">
        <v>307.37798836065565</v>
      </c>
      <c r="K44" s="2">
        <f t="shared" si="11"/>
        <v>7.6220116393443504</v>
      </c>
      <c r="L44" s="8">
        <v>542.33274925434125</v>
      </c>
      <c r="M44" s="1">
        <f t="shared" si="6"/>
        <v>15.885395798476887</v>
      </c>
      <c r="N44" s="1">
        <f t="shared" si="12"/>
        <v>4178.7937575616224</v>
      </c>
      <c r="O44" s="1">
        <f t="shared" si="13"/>
        <v>992.90373015161072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  <c r="AI44" s="6">
        <v>1.0234654120792801</v>
      </c>
    </row>
    <row r="45" spans="1:35" x14ac:dyDescent="0.25">
      <c r="A45">
        <f t="shared" si="7"/>
        <v>4.3999999999999997E-2</v>
      </c>
      <c r="B45" s="1">
        <f t="shared" si="10"/>
        <v>159.55490952893339</v>
      </c>
      <c r="C45">
        <v>800</v>
      </c>
      <c r="D45" s="2">
        <v>0.76196750109793598</v>
      </c>
      <c r="E45" s="1">
        <f t="shared" si="4"/>
        <v>34.453122529644276</v>
      </c>
      <c r="F45" s="1">
        <f t="shared" si="5"/>
        <v>103.35936758893283</v>
      </c>
      <c r="G45" s="8">
        <f t="shared" si="9"/>
        <v>1492.1474615384604</v>
      </c>
      <c r="H45">
        <v>315</v>
      </c>
      <c r="I45">
        <v>295</v>
      </c>
      <c r="J45" s="1">
        <v>308.21131514266386</v>
      </c>
      <c r="K45" s="2">
        <f t="shared" si="11"/>
        <v>6.7886848573361362</v>
      </c>
      <c r="L45" s="8">
        <v>559.01507798669172</v>
      </c>
      <c r="M45" s="1">
        <f t="shared" si="6"/>
        <v>16.371744857217514</v>
      </c>
      <c r="N45" s="1">
        <f t="shared" si="12"/>
        <v>4178.7365325255514</v>
      </c>
      <c r="O45" s="1">
        <f t="shared" si="13"/>
        <v>992.76167977316936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  <c r="AI45" s="6">
        <v>1.0234654120792801</v>
      </c>
    </row>
    <row r="46" spans="1:35" x14ac:dyDescent="0.25">
      <c r="A46">
        <f t="shared" si="7"/>
        <v>0.05</v>
      </c>
      <c r="B46" s="1">
        <f t="shared" si="10"/>
        <v>181.33366686650737</v>
      </c>
      <c r="C46">
        <v>800</v>
      </c>
      <c r="D46" s="2">
        <v>0.76196750109793598</v>
      </c>
      <c r="E46" s="1">
        <f t="shared" si="4"/>
        <v>34.453122529644276</v>
      </c>
      <c r="F46" s="1">
        <f t="shared" si="5"/>
        <v>103.35936758893283</v>
      </c>
      <c r="G46" s="8">
        <f t="shared" si="9"/>
        <v>1839.649999999999</v>
      </c>
      <c r="H46">
        <v>315</v>
      </c>
      <c r="I46">
        <v>295</v>
      </c>
      <c r="J46" s="1">
        <v>308.88251635428622</v>
      </c>
      <c r="K46" s="2">
        <f t="shared" si="11"/>
        <v>6.1174836457137758</v>
      </c>
      <c r="L46" s="8">
        <v>572.18712309925399</v>
      </c>
      <c r="M46" s="1">
        <f t="shared" si="6"/>
        <v>16.755544895748852</v>
      </c>
      <c r="N46" s="1">
        <f t="shared" si="12"/>
        <v>4178.6974343408601</v>
      </c>
      <c r="O46" s="1">
        <f t="shared" si="13"/>
        <v>992.6452330140703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  <c r="AI46" s="6">
        <v>1.0234654120792801</v>
      </c>
    </row>
    <row r="47" spans="1:35" x14ac:dyDescent="0.25">
      <c r="A47">
        <f t="shared" si="7"/>
        <v>5.6000000000000001E-2</v>
      </c>
      <c r="B47" s="1">
        <f t="shared" si="10"/>
        <v>203.11356184826741</v>
      </c>
      <c r="C47">
        <v>800</v>
      </c>
      <c r="D47" s="2">
        <v>0.76196750109793598</v>
      </c>
      <c r="E47" s="1">
        <f t="shared" si="4"/>
        <v>34.453122529644276</v>
      </c>
      <c r="F47" s="1">
        <f t="shared" si="5"/>
        <v>103.35936758893283</v>
      </c>
      <c r="G47" s="8">
        <f t="shared" si="9"/>
        <v>2221.7192307692294</v>
      </c>
      <c r="H47">
        <v>315</v>
      </c>
      <c r="I47">
        <v>295</v>
      </c>
      <c r="J47" s="1">
        <v>309.43411471650751</v>
      </c>
      <c r="K47" s="2">
        <f t="shared" si="11"/>
        <v>5.5658852834924915</v>
      </c>
      <c r="L47" s="8">
        <v>582.84901380369899</v>
      </c>
      <c r="M47" s="1">
        <f t="shared" si="6"/>
        <v>17.066054386720587</v>
      </c>
      <c r="N47" s="1">
        <f t="shared" si="12"/>
        <v>4178.6696894636661</v>
      </c>
      <c r="O47" s="1">
        <f t="shared" si="13"/>
        <v>992.54819897551647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  <c r="AI47" s="6">
        <v>1.0234654120792801</v>
      </c>
    </row>
    <row r="48" spans="1:35" x14ac:dyDescent="0.25">
      <c r="A48">
        <f t="shared" si="7"/>
        <v>6.2E-2</v>
      </c>
      <c r="B48" s="1">
        <f t="shared" si="10"/>
        <v>224.89431314797181</v>
      </c>
      <c r="C48">
        <v>800</v>
      </c>
      <c r="D48" s="2">
        <v>0.76196750109793598</v>
      </c>
      <c r="E48" s="1">
        <f t="shared" si="4"/>
        <v>34.453122529644276</v>
      </c>
      <c r="F48" s="1">
        <f t="shared" si="5"/>
        <v>103.35936758893283</v>
      </c>
      <c r="G48" s="8">
        <f t="shared" si="9"/>
        <v>2638.355153846152</v>
      </c>
      <c r="H48">
        <v>315</v>
      </c>
      <c r="I48">
        <v>295</v>
      </c>
      <c r="J48" s="1">
        <v>309.89515973979456</v>
      </c>
      <c r="K48" s="2">
        <f t="shared" si="11"/>
        <v>5.1048402602054352</v>
      </c>
      <c r="L48" s="8">
        <v>591.65478172724522</v>
      </c>
      <c r="M48" s="1">
        <f t="shared" si="6"/>
        <v>17.32239630047949</v>
      </c>
      <c r="N48" s="1">
        <f t="shared" si="12"/>
        <v>4178.649373998539</v>
      </c>
      <c r="O48" s="1">
        <f t="shared" si="13"/>
        <v>992.46618056163561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  <c r="AI48" s="6">
        <v>1.0234654120792801</v>
      </c>
    </row>
    <row r="49" spans="1:35" x14ac:dyDescent="0.25">
      <c r="A49">
        <f t="shared" si="7"/>
        <v>6.8000000000000005E-2</v>
      </c>
      <c r="B49" s="1">
        <f t="shared" si="10"/>
        <v>246.67572476568043</v>
      </c>
      <c r="C49">
        <v>800</v>
      </c>
      <c r="D49" s="2">
        <v>0.76196750109793598</v>
      </c>
      <c r="E49" s="1">
        <f t="shared" si="4"/>
        <v>34.453122529644276</v>
      </c>
      <c r="F49" s="1">
        <f t="shared" si="5"/>
        <v>103.35936758893283</v>
      </c>
      <c r="G49" s="8">
        <f t="shared" si="9"/>
        <v>3089.5577692307675</v>
      </c>
      <c r="H49">
        <v>315</v>
      </c>
      <c r="I49">
        <v>295</v>
      </c>
      <c r="J49" s="1">
        <v>310.28609298612105</v>
      </c>
      <c r="K49" s="2">
        <f t="shared" si="11"/>
        <v>4.7139070138789521</v>
      </c>
      <c r="L49" s="8">
        <v>599.04979755817612</v>
      </c>
      <c r="M49" s="1">
        <f t="shared" si="6"/>
        <v>17.537586291885411</v>
      </c>
      <c r="N49" s="1">
        <f t="shared" si="12"/>
        <v>4178.6341026917717</v>
      </c>
      <c r="O49" s="1">
        <f t="shared" si="13"/>
        <v>992.39598964404718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  <c r="AI49" s="6">
        <v>1.0234654120792801</v>
      </c>
    </row>
    <row r="50" spans="1:35" x14ac:dyDescent="0.25">
      <c r="A50">
        <f t="shared" si="7"/>
        <v>7.3999999999999996E-2</v>
      </c>
      <c r="B50" s="1">
        <f t="shared" si="10"/>
        <v>268.4568876584745</v>
      </c>
      <c r="C50">
        <v>800</v>
      </c>
      <c r="D50" s="2">
        <v>0.76196750109793598</v>
      </c>
      <c r="E50" s="1">
        <f t="shared" si="4"/>
        <v>34.453122529644276</v>
      </c>
      <c r="F50" s="1">
        <f t="shared" si="5"/>
        <v>103.35936758893283</v>
      </c>
      <c r="G50" s="8">
        <f t="shared" si="9"/>
        <v>3575.3270769230739</v>
      </c>
      <c r="H50">
        <v>315</v>
      </c>
      <c r="I50">
        <v>295</v>
      </c>
      <c r="J50" s="1">
        <v>310.6060365591855</v>
      </c>
      <c r="K50" s="2">
        <f t="shared" si="11"/>
        <v>4.3939634408145025</v>
      </c>
      <c r="L50" s="8">
        <v>605.05506268700776</v>
      </c>
      <c r="M50" s="1">
        <f t="shared" si="6"/>
        <v>17.712275464123302</v>
      </c>
      <c r="N50" s="1">
        <f t="shared" si="12"/>
        <v>4178.6228845985861</v>
      </c>
      <c r="O50" s="1">
        <f t="shared" si="13"/>
        <v>992.33810807979262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  <c r="AI50" s="6">
        <v>1.0234654120792801</v>
      </c>
    </row>
    <row r="51" spans="1:35" x14ac:dyDescent="0.25">
      <c r="A51">
        <f t="shared" si="7"/>
        <v>8.0000000000000002E-3</v>
      </c>
      <c r="B51" s="1">
        <f t="shared" si="10"/>
        <v>28.960531159559352</v>
      </c>
      <c r="C51">
        <v>1000</v>
      </c>
      <c r="D51" s="2">
        <v>1.0144927536231885</v>
      </c>
      <c r="E51" s="1">
        <f t="shared" si="4"/>
        <v>45.87130434782609</v>
      </c>
      <c r="F51" s="1">
        <f t="shared" si="5"/>
        <v>137.61391304347828</v>
      </c>
      <c r="G51" s="8">
        <f t="shared" si="9"/>
        <v>133.03276923076993</v>
      </c>
      <c r="H51">
        <v>315</v>
      </c>
      <c r="I51">
        <v>295</v>
      </c>
      <c r="J51" s="1">
        <v>296.67964913287955</v>
      </c>
      <c r="K51" s="2">
        <f t="shared" si="11"/>
        <v>18.320350867120453</v>
      </c>
      <c r="L51" s="8">
        <v>320.35658509121652</v>
      </c>
      <c r="M51" s="1">
        <f t="shared" si="6"/>
        <v>7.3957452941037074</v>
      </c>
      <c r="N51" s="1">
        <f t="shared" si="12"/>
        <v>4180.692027624802</v>
      </c>
      <c r="O51" s="1">
        <f t="shared" si="13"/>
        <v>994.45689864336748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  <c r="AI51" s="6">
        <v>1.0234654120792801</v>
      </c>
    </row>
    <row r="52" spans="1:35" x14ac:dyDescent="0.25">
      <c r="A52">
        <f t="shared" si="7"/>
        <v>1.4E-2</v>
      </c>
      <c r="B52" s="1">
        <f t="shared" si="10"/>
        <v>50.701486042432521</v>
      </c>
      <c r="C52">
        <v>1000</v>
      </c>
      <c r="D52" s="2">
        <v>1.0144927536231885</v>
      </c>
      <c r="E52" s="1">
        <f t="shared" si="4"/>
        <v>45.87130434782609</v>
      </c>
      <c r="F52" s="1">
        <f t="shared" si="5"/>
        <v>137.61391304347828</v>
      </c>
      <c r="G52" s="8">
        <f t="shared" si="9"/>
        <v>273.1351538461542</v>
      </c>
      <c r="H52">
        <v>315</v>
      </c>
      <c r="I52">
        <v>295</v>
      </c>
      <c r="J52" s="1">
        <v>299.83666467778301</v>
      </c>
      <c r="K52" s="2">
        <f t="shared" si="11"/>
        <v>15.163335322216994</v>
      </c>
      <c r="L52" s="8">
        <v>462.95265089979148</v>
      </c>
      <c r="M52" s="1">
        <f t="shared" si="6"/>
        <v>10.682114509201925</v>
      </c>
      <c r="N52" s="1">
        <f t="shared" si="12"/>
        <v>4179.8663512827761</v>
      </c>
      <c r="O52" s="1">
        <f t="shared" si="13"/>
        <v>994.05370402397671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  <c r="AI52" s="6">
        <v>1.0234654120792801</v>
      </c>
    </row>
    <row r="53" spans="1:35" x14ac:dyDescent="0.25">
      <c r="A53">
        <f t="shared" si="7"/>
        <v>0.02</v>
      </c>
      <c r="B53" s="1">
        <f t="shared" si="10"/>
        <v>72.457000402022402</v>
      </c>
      <c r="C53">
        <v>1000</v>
      </c>
      <c r="D53" s="2">
        <v>1.0144927536231885</v>
      </c>
      <c r="E53" s="1">
        <f t="shared" si="4"/>
        <v>45.87130434782609</v>
      </c>
      <c r="F53" s="1">
        <f t="shared" si="5"/>
        <v>137.61391304347828</v>
      </c>
      <c r="G53" s="8">
        <f t="shared" si="9"/>
        <v>447.8042307692308</v>
      </c>
      <c r="H53">
        <v>315</v>
      </c>
      <c r="I53">
        <v>295</v>
      </c>
      <c r="J53" s="1">
        <v>302.38976242026587</v>
      </c>
      <c r="K53" s="2">
        <f t="shared" si="11"/>
        <v>12.610237579734132</v>
      </c>
      <c r="L53" s="8">
        <v>549.20268600445957</v>
      </c>
      <c r="M53" s="1">
        <f t="shared" si="6"/>
        <v>12.665501113685924</v>
      </c>
      <c r="N53" s="1">
        <f t="shared" si="12"/>
        <v>4179.3761380401029</v>
      </c>
      <c r="O53" s="1">
        <f t="shared" si="13"/>
        <v>993.69280539510657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  <c r="AI53" s="6">
        <v>1.0234654120792801</v>
      </c>
    </row>
    <row r="54" spans="1:35" x14ac:dyDescent="0.25">
      <c r="A54">
        <f t="shared" si="7"/>
        <v>2.5999999999999999E-2</v>
      </c>
      <c r="B54" s="1">
        <f t="shared" si="10"/>
        <v>94.221370191533339</v>
      </c>
      <c r="C54">
        <v>1000</v>
      </c>
      <c r="D54" s="2">
        <v>1.0144927536231885</v>
      </c>
      <c r="E54" s="1">
        <f t="shared" si="4"/>
        <v>45.87130434782609</v>
      </c>
      <c r="F54" s="1">
        <f t="shared" si="5"/>
        <v>137.61391304347828</v>
      </c>
      <c r="G54" s="8">
        <f t="shared" si="9"/>
        <v>657.03999999999974</v>
      </c>
      <c r="H54">
        <v>315</v>
      </c>
      <c r="I54">
        <v>295</v>
      </c>
      <c r="J54" s="1">
        <v>304.28815530965545</v>
      </c>
      <c r="K54" s="2">
        <f t="shared" si="11"/>
        <v>10.711844690344549</v>
      </c>
      <c r="L54" s="8">
        <v>605.84822386552469</v>
      </c>
      <c r="M54" s="1">
        <f t="shared" si="6"/>
        <v>13.966039270512931</v>
      </c>
      <c r="N54" s="1">
        <f t="shared" si="12"/>
        <v>4179.1013268819215</v>
      </c>
      <c r="O54" s="1">
        <f t="shared" si="13"/>
        <v>993.40520955840248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  <c r="AI54" s="6">
        <v>1.0234654120792801</v>
      </c>
    </row>
    <row r="55" spans="1:35" x14ac:dyDescent="0.25">
      <c r="A55">
        <f t="shared" si="7"/>
        <v>3.2000000000000001E-2</v>
      </c>
      <c r="B55" s="1">
        <f t="shared" si="10"/>
        <v>115.99125817551256</v>
      </c>
      <c r="C55">
        <v>1000</v>
      </c>
      <c r="D55" s="2">
        <v>1.0144927536231885</v>
      </c>
      <c r="E55" s="1">
        <f t="shared" si="4"/>
        <v>45.87130434782609</v>
      </c>
      <c r="F55" s="1">
        <f t="shared" si="5"/>
        <v>137.61391304347828</v>
      </c>
      <c r="G55" s="8">
        <f t="shared" si="9"/>
        <v>900.84246153846095</v>
      </c>
      <c r="H55">
        <v>315</v>
      </c>
      <c r="I55">
        <v>295</v>
      </c>
      <c r="J55" s="1">
        <v>305.71723645041521</v>
      </c>
      <c r="K55" s="2">
        <f t="shared" si="11"/>
        <v>9.2827635495847858</v>
      </c>
      <c r="L55" s="8">
        <v>645.66742129653062</v>
      </c>
      <c r="M55" s="1">
        <f t="shared" si="6"/>
        <v>14.879110161863986</v>
      </c>
      <c r="N55" s="1">
        <f t="shared" si="12"/>
        <v>4178.9391807779421</v>
      </c>
      <c r="O55" s="1">
        <f t="shared" si="13"/>
        <v>993.17829474428777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  <c r="AI55" s="6">
        <v>1.0234654120792801</v>
      </c>
    </row>
    <row r="56" spans="1:35" x14ac:dyDescent="0.25">
      <c r="A56">
        <f t="shared" si="7"/>
        <v>3.7999999999999999E-2</v>
      </c>
      <c r="B56" s="1">
        <f t="shared" si="10"/>
        <v>137.7647578357564</v>
      </c>
      <c r="C56">
        <v>1000</v>
      </c>
      <c r="D56" s="2">
        <v>1.0144927536231885</v>
      </c>
      <c r="E56" s="1">
        <f t="shared" si="4"/>
        <v>45.87130434782609</v>
      </c>
      <c r="F56" s="1">
        <f t="shared" si="5"/>
        <v>137.61391304347828</v>
      </c>
      <c r="G56" s="8">
        <f t="shared" si="9"/>
        <v>1179.2116153846146</v>
      </c>
      <c r="H56">
        <v>315</v>
      </c>
      <c r="I56">
        <v>295</v>
      </c>
      <c r="J56" s="1">
        <v>306.82117769832803</v>
      </c>
      <c r="K56" s="2">
        <f t="shared" si="11"/>
        <v>8.1788223016719712</v>
      </c>
      <c r="L56" s="8">
        <v>675.12286143955623</v>
      </c>
      <c r="M56" s="1">
        <f t="shared" si="6"/>
        <v>15.553833959501661</v>
      </c>
      <c r="N56" s="1">
        <f t="shared" si="12"/>
        <v>4178.8376823919825</v>
      </c>
      <c r="O56" s="1">
        <f t="shared" si="13"/>
        <v>992.99706361109725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  <c r="AI56" s="6">
        <v>1.0234654120792801</v>
      </c>
    </row>
    <row r="57" spans="1:35" x14ac:dyDescent="0.25">
      <c r="A57">
        <f t="shared" si="7"/>
        <v>4.3999999999999997E-2</v>
      </c>
      <c r="B57" s="1">
        <f t="shared" si="10"/>
        <v>159.54073273264746</v>
      </c>
      <c r="C57">
        <v>1000</v>
      </c>
      <c r="D57" s="2">
        <v>1.0144927536231885</v>
      </c>
      <c r="E57" s="1">
        <f t="shared" si="4"/>
        <v>45.87130434782609</v>
      </c>
      <c r="F57" s="1">
        <f t="shared" si="5"/>
        <v>137.61391304347828</v>
      </c>
      <c r="G57" s="8">
        <f t="shared" si="9"/>
        <v>1492.1474615384604</v>
      </c>
      <c r="H57">
        <v>315</v>
      </c>
      <c r="I57">
        <v>295</v>
      </c>
      <c r="J57" s="1">
        <v>307.69574956756844</v>
      </c>
      <c r="K57" s="2">
        <f t="shared" si="11"/>
        <v>7.3042504324315587</v>
      </c>
      <c r="L57" s="8">
        <v>697.7722600429147</v>
      </c>
      <c r="M57" s="1">
        <f t="shared" si="6"/>
        <v>16.072195170297892</v>
      </c>
      <c r="N57" s="1">
        <f t="shared" si="12"/>
        <v>4178.7707622075313</v>
      </c>
      <c r="O57" s="1">
        <f t="shared" si="13"/>
        <v>992.84989661819418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  <c r="AI57" s="6">
        <v>1.0234654120792801</v>
      </c>
    </row>
    <row r="58" spans="1:35" x14ac:dyDescent="0.25">
      <c r="A58">
        <f t="shared" si="7"/>
        <v>0.05</v>
      </c>
      <c r="B58" s="1">
        <f t="shared" si="10"/>
        <v>181.31847174134194</v>
      </c>
      <c r="C58">
        <v>1000</v>
      </c>
      <c r="D58" s="2">
        <v>1.0144927536231885</v>
      </c>
      <c r="E58" s="1">
        <f t="shared" si="4"/>
        <v>45.87130434782609</v>
      </c>
      <c r="F58" s="1">
        <f t="shared" si="5"/>
        <v>137.61391304347828</v>
      </c>
      <c r="G58" s="8">
        <f t="shared" si="9"/>
        <v>1839.649999999999</v>
      </c>
      <c r="H58">
        <v>315</v>
      </c>
      <c r="I58">
        <v>295</v>
      </c>
      <c r="J58" s="1">
        <v>308.40408604030165</v>
      </c>
      <c r="K58" s="2">
        <f t="shared" si="11"/>
        <v>6.5959139596983505</v>
      </c>
      <c r="L58" s="8">
        <v>715.72142221786203</v>
      </c>
      <c r="M58" s="1">
        <f t="shared" si="6"/>
        <v>16.48266913740617</v>
      </c>
      <c r="N58" s="1">
        <f t="shared" si="12"/>
        <v>4178.72468413773</v>
      </c>
      <c r="O58" s="1">
        <f t="shared" si="13"/>
        <v>992.72842017319226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  <c r="AI58" s="6">
        <v>1.0234654120792801</v>
      </c>
    </row>
    <row r="59" spans="1:35" x14ac:dyDescent="0.25">
      <c r="A59">
        <f t="shared" si="7"/>
        <v>5.6000000000000001E-2</v>
      </c>
      <c r="B59" s="1">
        <f t="shared" si="10"/>
        <v>203.09750983152492</v>
      </c>
      <c r="C59">
        <v>1000</v>
      </c>
      <c r="D59" s="2">
        <v>1.0144927536231885</v>
      </c>
      <c r="E59" s="1">
        <f t="shared" si="4"/>
        <v>45.87130434782609</v>
      </c>
      <c r="F59" s="1">
        <f t="shared" si="5"/>
        <v>137.61391304347828</v>
      </c>
      <c r="G59" s="8">
        <f t="shared" si="9"/>
        <v>2221.7192307692294</v>
      </c>
      <c r="H59">
        <v>315</v>
      </c>
      <c r="I59">
        <v>295</v>
      </c>
      <c r="J59" s="1">
        <v>308.98870565302525</v>
      </c>
      <c r="K59" s="2">
        <f t="shared" si="11"/>
        <v>6.0112943469747506</v>
      </c>
      <c r="L59" s="8">
        <v>730.29211327817654</v>
      </c>
      <c r="M59" s="1">
        <f t="shared" si="6"/>
        <v>16.815655620151826</v>
      </c>
      <c r="N59" s="1">
        <f t="shared" si="12"/>
        <v>4178.6917930892851</v>
      </c>
      <c r="O59" s="1">
        <f t="shared" si="13"/>
        <v>992.62664602452719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  <c r="AI59" s="6">
        <v>1.0234654120792801</v>
      </c>
    </row>
    <row r="60" spans="1:35" x14ac:dyDescent="0.25">
      <c r="A60">
        <f t="shared" si="7"/>
        <v>6.2E-2</v>
      </c>
      <c r="B60" s="1">
        <f t="shared" si="10"/>
        <v>224.87753111006859</v>
      </c>
      <c r="C60">
        <v>1000</v>
      </c>
      <c r="D60" s="2">
        <v>1.0144927536231885</v>
      </c>
      <c r="E60" s="1">
        <f t="shared" si="4"/>
        <v>45.87130434782609</v>
      </c>
      <c r="F60" s="1">
        <f t="shared" si="5"/>
        <v>137.61391304347828</v>
      </c>
      <c r="G60" s="8">
        <f t="shared" si="9"/>
        <v>2638.355153846152</v>
      </c>
      <c r="H60">
        <v>315</v>
      </c>
      <c r="I60">
        <v>295</v>
      </c>
      <c r="J60" s="1">
        <v>309.47902622738172</v>
      </c>
      <c r="K60" s="2">
        <f t="shared" si="11"/>
        <v>5.5209737726182766</v>
      </c>
      <c r="L60" s="8">
        <v>742.354414063739</v>
      </c>
      <c r="M60" s="1">
        <f t="shared" si="6"/>
        <v>17.091150409998161</v>
      </c>
      <c r="N60" s="1">
        <f t="shared" si="12"/>
        <v>4178.6675977007835</v>
      </c>
      <c r="O60" s="1">
        <f t="shared" si="13"/>
        <v>992.54024578717247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  <c r="AI60" s="6">
        <v>1.0234654120792801</v>
      </c>
    </row>
    <row r="61" spans="1:35" x14ac:dyDescent="0.25">
      <c r="A61">
        <f t="shared" si="7"/>
        <v>6.8000000000000005E-2</v>
      </c>
      <c r="B61" s="1">
        <f t="shared" si="10"/>
        <v>246.65831389794562</v>
      </c>
      <c r="C61">
        <v>1000</v>
      </c>
      <c r="D61" s="2">
        <v>1.0144927536231885</v>
      </c>
      <c r="E61" s="1">
        <f t="shared" si="4"/>
        <v>45.87130434782609</v>
      </c>
      <c r="F61" s="1">
        <f t="shared" si="5"/>
        <v>137.61391304347828</v>
      </c>
      <c r="G61" s="8">
        <f t="shared" si="9"/>
        <v>3089.5577692307675</v>
      </c>
      <c r="H61">
        <v>315</v>
      </c>
      <c r="I61">
        <v>295</v>
      </c>
      <c r="J61" s="1">
        <v>309.89594652575028</v>
      </c>
      <c r="K61" s="2">
        <f t="shared" si="11"/>
        <v>5.1040534742497243</v>
      </c>
      <c r="L61" s="8">
        <v>752.50390139023818</v>
      </c>
      <c r="M61" s="1">
        <f t="shared" si="6"/>
        <v>17.322831356655126</v>
      </c>
      <c r="N61" s="1">
        <f t="shared" si="12"/>
        <v>4178.649341491323</v>
      </c>
      <c r="O61" s="1">
        <f t="shared" si="13"/>
        <v>992.46603988903269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  <c r="AI61" s="6">
        <v>1.0234654120792801</v>
      </c>
    </row>
    <row r="62" spans="1:35" x14ac:dyDescent="0.25">
      <c r="A62">
        <f t="shared" si="7"/>
        <v>7.3999999999999996E-2</v>
      </c>
      <c r="B62" s="1">
        <f t="shared" si="10"/>
        <v>268.43888245779021</v>
      </c>
      <c r="C62">
        <v>1000</v>
      </c>
      <c r="D62" s="2">
        <v>1.0144927536231885</v>
      </c>
      <c r="E62" s="1">
        <f t="shared" si="4"/>
        <v>45.87130434782609</v>
      </c>
      <c r="F62" s="1">
        <f t="shared" si="5"/>
        <v>137.61391304347828</v>
      </c>
      <c r="G62" s="8">
        <f t="shared" si="9"/>
        <v>3575.3270769230739</v>
      </c>
      <c r="H62">
        <v>315</v>
      </c>
      <c r="I62">
        <v>295</v>
      </c>
      <c r="J62" s="1">
        <v>310.23793576508137</v>
      </c>
      <c r="K62" s="2">
        <f t="shared" si="11"/>
        <v>4.7620642349186255</v>
      </c>
      <c r="L62" s="8">
        <v>760.75917081487341</v>
      </c>
      <c r="M62" s="1">
        <f t="shared" si="6"/>
        <v>17.511182692700054</v>
      </c>
      <c r="N62" s="1">
        <f t="shared" si="12"/>
        <v>4178.6358897375085</v>
      </c>
      <c r="O62" s="1">
        <f t="shared" si="13"/>
        <v>992.40466791128574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  <c r="AI62" s="6">
        <v>1.0234654120792801</v>
      </c>
    </row>
    <row r="63" spans="1:35" x14ac:dyDescent="0.25">
      <c r="A63">
        <f t="shared" si="7"/>
        <v>8.0000000000000002E-3</v>
      </c>
      <c r="B63" s="1">
        <f t="shared" si="10"/>
        <v>28.959517380449924</v>
      </c>
      <c r="C63">
        <v>1200</v>
      </c>
      <c r="D63" s="2">
        <v>1.2699298619213879</v>
      </c>
      <c r="E63" s="1">
        <f t="shared" si="4"/>
        <v>57.421148636637476</v>
      </c>
      <c r="F63" s="1">
        <f t="shared" si="5"/>
        <v>172.26344590991243</v>
      </c>
      <c r="G63" s="8">
        <f t="shared" si="9"/>
        <v>133.03276923076993</v>
      </c>
      <c r="H63">
        <v>315</v>
      </c>
      <c r="I63">
        <v>295</v>
      </c>
      <c r="J63" s="1">
        <v>296.3875172276023</v>
      </c>
      <c r="K63" s="2">
        <f t="shared" si="11"/>
        <v>18.612482772397698</v>
      </c>
      <c r="L63" s="8">
        <v>360.88057566174768</v>
      </c>
      <c r="M63" s="1">
        <f t="shared" si="6"/>
        <v>6.975627439669112</v>
      </c>
      <c r="N63" s="1">
        <f t="shared" si="12"/>
        <v>4180.7819423644332</v>
      </c>
      <c r="O63" s="1">
        <f t="shared" si="13"/>
        <v>994.49171136541054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  <c r="AI63" s="6">
        <v>1.0234654120792801</v>
      </c>
    </row>
    <row r="64" spans="1:35" x14ac:dyDescent="0.25">
      <c r="A64">
        <f t="shared" si="7"/>
        <v>1.4E-2</v>
      </c>
      <c r="B64" s="1">
        <f t="shared" si="10"/>
        <v>50.698044079778349</v>
      </c>
      <c r="C64">
        <v>1200</v>
      </c>
      <c r="D64" s="2">
        <v>1.2699298619213879</v>
      </c>
      <c r="E64" s="1">
        <f t="shared" si="4"/>
        <v>57.421148636637476</v>
      </c>
      <c r="F64" s="1">
        <f t="shared" si="5"/>
        <v>172.26344590991243</v>
      </c>
      <c r="G64" s="8">
        <f t="shared" si="9"/>
        <v>273.1351538461542</v>
      </c>
      <c r="H64">
        <v>315</v>
      </c>
      <c r="I64">
        <v>295</v>
      </c>
      <c r="J64" s="1">
        <v>299.33368048744666</v>
      </c>
      <c r="K64" s="2">
        <f t="shared" si="11"/>
        <v>15.666319512553343</v>
      </c>
      <c r="L64" s="8">
        <v>530.38143293147652</v>
      </c>
      <c r="M64" s="1">
        <f t="shared" si="6"/>
        <v>10.244010249319302</v>
      </c>
      <c r="N64" s="1">
        <f t="shared" si="12"/>
        <v>4179.9808073198419</v>
      </c>
      <c r="O64" s="1">
        <f t="shared" si="13"/>
        <v>994.12119175032967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  <c r="AI64" s="6">
        <v>1.0234654120792801</v>
      </c>
    </row>
    <row r="65" spans="1:35" x14ac:dyDescent="0.25">
      <c r="A65">
        <f t="shared" si="7"/>
        <v>0.02</v>
      </c>
      <c r="B65" s="1">
        <f t="shared" si="10"/>
        <v>72.451157341010159</v>
      </c>
      <c r="C65">
        <v>1200</v>
      </c>
      <c r="D65" s="2">
        <v>1.2699298619213879</v>
      </c>
      <c r="E65" s="1">
        <f t="shared" si="4"/>
        <v>57.421148636637476</v>
      </c>
      <c r="F65" s="1">
        <f t="shared" si="5"/>
        <v>172.26344590991243</v>
      </c>
      <c r="G65" s="8">
        <f t="shared" si="9"/>
        <v>447.8042307692308</v>
      </c>
      <c r="H65">
        <v>315</v>
      </c>
      <c r="I65">
        <v>295</v>
      </c>
      <c r="J65" s="1">
        <v>301.84083622076969</v>
      </c>
      <c r="K65" s="2">
        <f t="shared" si="11"/>
        <v>13.159163779230312</v>
      </c>
      <c r="L65" s="8">
        <v>635.52439091401322</v>
      </c>
      <c r="M65" s="1">
        <f t="shared" si="6"/>
        <v>12.265930566381909</v>
      </c>
      <c r="N65" s="1">
        <f t="shared" si="12"/>
        <v>4179.4693061120142</v>
      </c>
      <c r="O65" s="1">
        <f t="shared" si="13"/>
        <v>993.7729450078117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  <c r="AI65" s="6">
        <v>1.0234654120792801</v>
      </c>
    </row>
    <row r="66" spans="1:35" x14ac:dyDescent="0.25">
      <c r="A66">
        <f t="shared" si="7"/>
        <v>2.5999999999999999E-2</v>
      </c>
      <c r="B66" s="1">
        <f t="shared" ref="B66:B97" si="14">A66/O66*3600*1000</f>
        <v>94.213500780592511</v>
      </c>
      <c r="C66">
        <v>1200</v>
      </c>
      <c r="D66" s="2">
        <v>1.2699298619213879</v>
      </c>
      <c r="E66" s="1">
        <f t="shared" si="4"/>
        <v>57.421148636637476</v>
      </c>
      <c r="F66" s="1">
        <f t="shared" si="5"/>
        <v>172.26344590991243</v>
      </c>
      <c r="G66" s="8">
        <f t="shared" si="9"/>
        <v>657.03999999999974</v>
      </c>
      <c r="H66">
        <v>315</v>
      </c>
      <c r="I66">
        <v>295</v>
      </c>
      <c r="J66" s="1">
        <v>303.75114609043072</v>
      </c>
      <c r="K66" s="2">
        <f t="shared" si="11"/>
        <v>11.248853909569277</v>
      </c>
      <c r="L66" s="8">
        <v>705.52644316159308</v>
      </c>
      <c r="M66" s="1">
        <f t="shared" si="6"/>
        <v>13.609444767115839</v>
      </c>
      <c r="N66" s="1">
        <f t="shared" si="12"/>
        <v>4179.1718925777795</v>
      </c>
      <c r="O66" s="1">
        <f t="shared" si="13"/>
        <v>993.48818613564458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  <c r="AI66" s="6">
        <v>1.0234654120792801</v>
      </c>
    </row>
    <row r="67" spans="1:35" x14ac:dyDescent="0.25">
      <c r="A67">
        <f t="shared" si="7"/>
        <v>3.2000000000000001E-2</v>
      </c>
      <c r="B67" s="1">
        <f t="shared" si="14"/>
        <v>115.98173222781341</v>
      </c>
      <c r="C67">
        <v>1200</v>
      </c>
      <c r="D67" s="2">
        <v>1.2699298619213879</v>
      </c>
      <c r="E67" s="1">
        <f t="shared" si="4"/>
        <v>57.421148636637476</v>
      </c>
      <c r="F67" s="1">
        <f t="shared" si="5"/>
        <v>172.26344590991243</v>
      </c>
      <c r="G67" s="8">
        <f t="shared" si="9"/>
        <v>900.84246153846095</v>
      </c>
      <c r="H67">
        <v>315</v>
      </c>
      <c r="I67">
        <v>295</v>
      </c>
      <c r="J67" s="1">
        <v>305.2098303901916</v>
      </c>
      <c r="K67" s="2">
        <f t="shared" ref="K67:K98" si="15">H67-J67</f>
        <v>9.7901696098084017</v>
      </c>
      <c r="L67" s="8">
        <v>755.1539847295993</v>
      </c>
      <c r="M67" s="1">
        <f t="shared" si="6"/>
        <v>14.560444029016628</v>
      </c>
      <c r="N67" s="1">
        <f t="shared" ref="N67:N98" si="16">((W67 + X67*H67 +Y67*H67^2 +  Z67*H67^3)+(W67 + X67*J67 + Y67*J67^2 +  Z67*J67^3))/2</f>
        <v>4178.9926240385603</v>
      </c>
      <c r="O67" s="1">
        <f t="shared" ref="O67:O98" si="17">((S67 + T67*H67 + U67*H67^2 +  V67*H67^3)+(S67 + T67*J67 + U67*J67^2 +  V67*J67^3))/2</f>
        <v>993.25986762917182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  <c r="AI67" s="6">
        <v>1.0234654120792801</v>
      </c>
    </row>
    <row r="68" spans="1:35" x14ac:dyDescent="0.25">
      <c r="A68">
        <f t="shared" si="7"/>
        <v>3.7999999999999999E-2</v>
      </c>
      <c r="B68" s="1">
        <f t="shared" si="14"/>
        <v>137.75387695051492</v>
      </c>
      <c r="C68">
        <v>1200</v>
      </c>
      <c r="D68" s="2">
        <v>1.2699298619213879</v>
      </c>
      <c r="E68" s="1">
        <f t="shared" ref="E68:E131" si="18">D68*0.01256*3600</f>
        <v>57.421148636637476</v>
      </c>
      <c r="F68" s="1">
        <f t="shared" ref="F68:F131" si="19">E68*3</f>
        <v>172.26344590991243</v>
      </c>
      <c r="G68" s="8">
        <f t="shared" si="9"/>
        <v>1179.2116153846146</v>
      </c>
      <c r="H68">
        <v>315</v>
      </c>
      <c r="I68">
        <v>295</v>
      </c>
      <c r="J68" s="1">
        <v>306.34721527370289</v>
      </c>
      <c r="K68" s="2">
        <f t="shared" si="15"/>
        <v>8.6527847262971136</v>
      </c>
      <c r="L68" s="8">
        <v>792.07841344826181</v>
      </c>
      <c r="M68" s="1">
        <f t="shared" ref="M68:M131" si="20">((H68-I68)-(J68-I68))/(LN((H68-I68)/(J68-I68)))</f>
        <v>15.267107945784732</v>
      </c>
      <c r="N68" s="1">
        <f t="shared" si="16"/>
        <v>4178.8788489302979</v>
      </c>
      <c r="O68" s="1">
        <f t="shared" si="17"/>
        <v>993.07549833346911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  <c r="AI68" s="6">
        <v>1.0234654120792801</v>
      </c>
    </row>
    <row r="69" spans="1:35" x14ac:dyDescent="0.25">
      <c r="A69">
        <f t="shared" si="7"/>
        <v>4.3999999999999997E-2</v>
      </c>
      <c r="B69" s="1">
        <f t="shared" si="14"/>
        <v>159.52873263104163</v>
      </c>
      <c r="C69">
        <v>1200</v>
      </c>
      <c r="D69" s="2">
        <v>1.2699298619213879</v>
      </c>
      <c r="E69" s="1">
        <f t="shared" si="18"/>
        <v>57.421148636637476</v>
      </c>
      <c r="F69" s="1">
        <f t="shared" si="19"/>
        <v>172.26344590991243</v>
      </c>
      <c r="G69" s="8">
        <f t="shared" si="9"/>
        <v>1492.1474615384604</v>
      </c>
      <c r="H69">
        <v>315</v>
      </c>
      <c r="I69">
        <v>295</v>
      </c>
      <c r="J69" s="1">
        <v>307.25425380950412</v>
      </c>
      <c r="K69" s="2">
        <f t="shared" si="15"/>
        <v>7.7457461904958791</v>
      </c>
      <c r="L69" s="8">
        <v>820.59115764629382</v>
      </c>
      <c r="M69" s="1">
        <f t="shared" si="20"/>
        <v>15.812190578837772</v>
      </c>
      <c r="N69" s="1">
        <f t="shared" si="16"/>
        <v>4178.8031142120062</v>
      </c>
      <c r="O69" s="1">
        <f t="shared" si="17"/>
        <v>992.92458096779228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  <c r="AI69" s="6">
        <v>1.0234654120792801</v>
      </c>
    </row>
    <row r="70" spans="1:35" x14ac:dyDescent="0.25">
      <c r="A70">
        <f t="shared" si="7"/>
        <v>0.05</v>
      </c>
      <c r="B70" s="1">
        <f t="shared" si="14"/>
        <v>181.30553584344923</v>
      </c>
      <c r="C70">
        <v>1200</v>
      </c>
      <c r="D70" s="2">
        <v>1.2699298619213879</v>
      </c>
      <c r="E70" s="1">
        <f t="shared" si="18"/>
        <v>57.421148636637476</v>
      </c>
      <c r="F70" s="1">
        <f t="shared" si="19"/>
        <v>172.26344590991243</v>
      </c>
      <c r="G70" s="8">
        <f t="shared" si="9"/>
        <v>1839.649999999999</v>
      </c>
      <c r="H70">
        <v>315</v>
      </c>
      <c r="I70">
        <v>295</v>
      </c>
      <c r="J70" s="1">
        <v>307.99251074590694</v>
      </c>
      <c r="K70" s="2">
        <f t="shared" si="15"/>
        <v>7.0074892540930591</v>
      </c>
      <c r="L70" s="8">
        <v>843.25978148569288</v>
      </c>
      <c r="M70" s="1">
        <f t="shared" si="20"/>
        <v>16.245137700206733</v>
      </c>
      <c r="N70" s="1">
        <f t="shared" si="16"/>
        <v>4178.7506021748759</v>
      </c>
      <c r="O70" s="1">
        <f t="shared" si="17"/>
        <v>992.79924996566831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  <c r="AI70" s="6">
        <v>1.0234654120792801</v>
      </c>
    </row>
    <row r="71" spans="1:35" x14ac:dyDescent="0.25">
      <c r="A71">
        <f t="shared" si="7"/>
        <v>5.6000000000000001E-2</v>
      </c>
      <c r="B71" s="1">
        <f t="shared" si="14"/>
        <v>203.08378198683621</v>
      </c>
      <c r="C71">
        <v>1200</v>
      </c>
      <c r="D71" s="2">
        <v>1.2699298619213879</v>
      </c>
      <c r="E71" s="1">
        <f t="shared" si="18"/>
        <v>57.421148636637476</v>
      </c>
      <c r="F71" s="1">
        <f t="shared" si="19"/>
        <v>172.26344590991243</v>
      </c>
      <c r="G71" s="8">
        <f t="shared" si="9"/>
        <v>2221.7192307692294</v>
      </c>
      <c r="H71">
        <v>315</v>
      </c>
      <c r="I71">
        <v>295</v>
      </c>
      <c r="J71" s="1">
        <v>308.60415221849934</v>
      </c>
      <c r="K71" s="2">
        <f t="shared" si="15"/>
        <v>6.3958477815006631</v>
      </c>
      <c r="L71" s="8">
        <v>861.70845063666263</v>
      </c>
      <c r="M71" s="1">
        <f t="shared" si="20"/>
        <v>16.597192152110889</v>
      </c>
      <c r="N71" s="1">
        <f t="shared" si="16"/>
        <v>4178.7129195792968</v>
      </c>
      <c r="O71" s="1">
        <f t="shared" si="17"/>
        <v>992.69374456039827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  <c r="AI71" s="6">
        <v>1.0234654120792801</v>
      </c>
    </row>
    <row r="72" spans="1:35" x14ac:dyDescent="0.25">
      <c r="A72">
        <f t="shared" si="7"/>
        <v>6.2E-2</v>
      </c>
      <c r="B72" s="1">
        <f t="shared" si="14"/>
        <v>224.86312547620659</v>
      </c>
      <c r="C72">
        <v>1200</v>
      </c>
      <c r="D72" s="2">
        <v>1.2699298619213879</v>
      </c>
      <c r="E72" s="1">
        <f t="shared" si="18"/>
        <v>57.421148636637476</v>
      </c>
      <c r="F72" s="1">
        <f t="shared" si="19"/>
        <v>172.26344590991243</v>
      </c>
      <c r="G72" s="8">
        <f t="shared" si="9"/>
        <v>2638.355153846152</v>
      </c>
      <c r="H72">
        <v>315</v>
      </c>
      <c r="I72">
        <v>295</v>
      </c>
      <c r="J72" s="1">
        <v>309.1186984623526</v>
      </c>
      <c r="K72" s="2">
        <f t="shared" si="15"/>
        <v>5.8813015376474027</v>
      </c>
      <c r="L72" s="8">
        <v>877.01262673238034</v>
      </c>
      <c r="M72" s="1">
        <f t="shared" si="20"/>
        <v>16.889021622753763</v>
      </c>
      <c r="N72" s="1">
        <f t="shared" si="16"/>
        <v>4178.6850840337602</v>
      </c>
      <c r="O72" s="1">
        <f t="shared" si="17"/>
        <v>992.6038318969172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  <c r="AI72" s="6">
        <v>1.0234654120792801</v>
      </c>
    </row>
    <row r="73" spans="1:35" x14ac:dyDescent="0.25">
      <c r="A73">
        <f t="shared" si="7"/>
        <v>6.8000000000000005E-2</v>
      </c>
      <c r="B73" s="1">
        <f t="shared" si="14"/>
        <v>246.64332222837569</v>
      </c>
      <c r="C73">
        <v>1200</v>
      </c>
      <c r="D73" s="2">
        <v>1.2699298619213879</v>
      </c>
      <c r="E73" s="1">
        <f t="shared" si="18"/>
        <v>57.421148636637476</v>
      </c>
      <c r="F73" s="1">
        <f t="shared" si="19"/>
        <v>172.26344590991243</v>
      </c>
      <c r="G73" s="8">
        <f t="shared" si="9"/>
        <v>3089.5577692307675</v>
      </c>
      <c r="H73">
        <v>315</v>
      </c>
      <c r="I73">
        <v>295</v>
      </c>
      <c r="J73" s="1">
        <v>309.55730581975496</v>
      </c>
      <c r="K73" s="2">
        <f t="shared" si="15"/>
        <v>5.4426941802450415</v>
      </c>
      <c r="L73" s="8">
        <v>889.9118933482531</v>
      </c>
      <c r="M73" s="1">
        <f t="shared" si="20"/>
        <v>17.13482679877794</v>
      </c>
      <c r="N73" s="1">
        <f t="shared" si="16"/>
        <v>4178.6640106768873</v>
      </c>
      <c r="O73" s="1">
        <f t="shared" si="17"/>
        <v>992.52636474516476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  <c r="AI73" s="6">
        <v>1.0234654120792801</v>
      </c>
    </row>
    <row r="74" spans="1:35" x14ac:dyDescent="0.25">
      <c r="A74">
        <f t="shared" si="7"/>
        <v>7.3999999999999996E-2</v>
      </c>
      <c r="B74" s="1">
        <f t="shared" si="14"/>
        <v>268.42334042604637</v>
      </c>
      <c r="C74">
        <v>1200</v>
      </c>
      <c r="D74" s="2">
        <v>1.2699298619213879</v>
      </c>
      <c r="E74" s="1">
        <f t="shared" si="18"/>
        <v>57.421148636637476</v>
      </c>
      <c r="F74" s="1">
        <f t="shared" si="19"/>
        <v>172.26344590991243</v>
      </c>
      <c r="G74" s="8">
        <f t="shared" si="9"/>
        <v>3575.3270769230739</v>
      </c>
      <c r="H74">
        <v>315</v>
      </c>
      <c r="I74">
        <v>295</v>
      </c>
      <c r="J74" s="1">
        <v>309.91781305634123</v>
      </c>
      <c r="K74" s="2">
        <f t="shared" si="15"/>
        <v>5.082186943658769</v>
      </c>
      <c r="L74" s="8">
        <v>900.41851433956504</v>
      </c>
      <c r="M74" s="1">
        <f t="shared" si="20"/>
        <v>17.334919319127224</v>
      </c>
      <c r="N74" s="1">
        <f t="shared" si="16"/>
        <v>4178.6484409412142</v>
      </c>
      <c r="O74" s="1">
        <f t="shared" si="17"/>
        <v>992.46212932588173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  <c r="AI74" s="6">
        <v>1.0234654120792801</v>
      </c>
    </row>
    <row r="75" spans="1:35" x14ac:dyDescent="0.25">
      <c r="A75">
        <f t="shared" si="7"/>
        <v>8.0000000000000002E-3</v>
      </c>
      <c r="B75" s="1">
        <f t="shared" si="14"/>
        <v>28.958460706865289</v>
      </c>
      <c r="C75">
        <v>1500</v>
      </c>
      <c r="D75" s="2">
        <v>1.6512955643390428</v>
      </c>
      <c r="E75" s="1">
        <f t="shared" si="18"/>
        <v>74.664980237154168</v>
      </c>
      <c r="F75" s="1">
        <f t="shared" si="19"/>
        <v>223.9949407114625</v>
      </c>
      <c r="G75" s="8">
        <f t="shared" si="9"/>
        <v>133.03276923076993</v>
      </c>
      <c r="H75">
        <v>315</v>
      </c>
      <c r="I75">
        <v>295</v>
      </c>
      <c r="J75" s="1">
        <v>296.07906526953764</v>
      </c>
      <c r="K75" s="2">
        <f t="shared" si="15"/>
        <v>18.920934730462363</v>
      </c>
      <c r="L75" s="8">
        <v>408.20229870208527</v>
      </c>
      <c r="M75" s="1">
        <f t="shared" si="20"/>
        <v>6.4805775831582739</v>
      </c>
      <c r="N75" s="1">
        <f t="shared" si="16"/>
        <v>4180.8795073179217</v>
      </c>
      <c r="O75" s="1">
        <f t="shared" si="17"/>
        <v>994.52799965891404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  <c r="AI75" s="6">
        <v>1.0234654120792801</v>
      </c>
    </row>
    <row r="76" spans="1:35" x14ac:dyDescent="0.25">
      <c r="A76">
        <f t="shared" si="7"/>
        <v>1.4E-2</v>
      </c>
      <c r="B76" s="1">
        <f t="shared" si="14"/>
        <v>50.694130839634425</v>
      </c>
      <c r="C76">
        <v>1500</v>
      </c>
      <c r="D76" s="2">
        <v>1.6512955643390428</v>
      </c>
      <c r="E76" s="1">
        <f t="shared" si="18"/>
        <v>74.664980237154168</v>
      </c>
      <c r="F76" s="1">
        <f t="shared" si="19"/>
        <v>223.9949407114625</v>
      </c>
      <c r="G76" s="8">
        <f t="shared" si="9"/>
        <v>273.1351538461542</v>
      </c>
      <c r="H76">
        <v>315</v>
      </c>
      <c r="I76">
        <v>295</v>
      </c>
      <c r="J76" s="1">
        <v>298.75039258993934</v>
      </c>
      <c r="K76" s="2">
        <f t="shared" si="15"/>
        <v>16.249607410060662</v>
      </c>
      <c r="L76" s="8">
        <v>612.16177633315328</v>
      </c>
      <c r="M76" s="1">
        <f t="shared" si="20"/>
        <v>9.707797162826088</v>
      </c>
      <c r="N76" s="1">
        <f t="shared" si="16"/>
        <v>4180.1213802228076</v>
      </c>
      <c r="O76" s="1">
        <f t="shared" si="17"/>
        <v>994.19793110636647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  <c r="AI76" s="6">
        <v>1.0234654120792801</v>
      </c>
    </row>
    <row r="77" spans="1:35" x14ac:dyDescent="0.25">
      <c r="A77">
        <f t="shared" si="7"/>
        <v>0.02</v>
      </c>
      <c r="B77" s="1">
        <f t="shared" si="14"/>
        <v>72.444254478547279</v>
      </c>
      <c r="C77">
        <v>1500</v>
      </c>
      <c r="D77" s="2">
        <v>1.6512955643390428</v>
      </c>
      <c r="E77" s="1">
        <f t="shared" si="18"/>
        <v>74.664980237154168</v>
      </c>
      <c r="F77" s="1">
        <f t="shared" si="19"/>
        <v>223.9949407114625</v>
      </c>
      <c r="G77" s="8">
        <f t="shared" si="9"/>
        <v>447.8042307692308</v>
      </c>
      <c r="H77">
        <v>315</v>
      </c>
      <c r="I77">
        <v>295</v>
      </c>
      <c r="J77" s="1">
        <v>301.1796637459143</v>
      </c>
      <c r="K77" s="2">
        <f t="shared" si="15"/>
        <v>13.820336254085703</v>
      </c>
      <c r="L77" s="8">
        <v>742.75559384499411</v>
      </c>
      <c r="M77" s="1">
        <f t="shared" si="20"/>
        <v>11.767311997429621</v>
      </c>
      <c r="N77" s="1">
        <f t="shared" si="16"/>
        <v>4179.5901989343574</v>
      </c>
      <c r="O77" s="1">
        <f t="shared" si="17"/>
        <v>993.86763682303001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  <c r="AI77" s="6">
        <v>1.0234654120792801</v>
      </c>
    </row>
    <row r="78" spans="1:35" x14ac:dyDescent="0.25">
      <c r="A78">
        <f t="shared" si="7"/>
        <v>2.5999999999999999E-2</v>
      </c>
      <c r="B78" s="1">
        <f t="shared" si="14"/>
        <v>94.203992275628053</v>
      </c>
      <c r="C78">
        <v>1500</v>
      </c>
      <c r="D78" s="2">
        <v>1.6512955643390428</v>
      </c>
      <c r="E78" s="1">
        <f t="shared" si="18"/>
        <v>74.664980237154168</v>
      </c>
      <c r="F78" s="1">
        <f t="shared" si="19"/>
        <v>223.9949407114625</v>
      </c>
      <c r="G78" s="8">
        <f t="shared" si="9"/>
        <v>657.03999999999974</v>
      </c>
      <c r="H78">
        <v>315</v>
      </c>
      <c r="I78">
        <v>295</v>
      </c>
      <c r="J78" s="1">
        <v>303.09086185944108</v>
      </c>
      <c r="K78" s="2">
        <f t="shared" si="15"/>
        <v>11.909138140558923</v>
      </c>
      <c r="L78" s="8">
        <v>831.2359182340291</v>
      </c>
      <c r="M78" s="1">
        <f t="shared" si="20"/>
        <v>13.159312078651759</v>
      </c>
      <c r="N78" s="1">
        <f t="shared" si="16"/>
        <v>4179.266298557257</v>
      </c>
      <c r="O78" s="1">
        <f t="shared" si="17"/>
        <v>993.5884641294092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  <c r="AI78" s="6">
        <v>1.0234654120792801</v>
      </c>
    </row>
    <row r="79" spans="1:35" x14ac:dyDescent="0.25">
      <c r="A79">
        <f t="shared" si="7"/>
        <v>3.2000000000000001E-2</v>
      </c>
      <c r="B79" s="1">
        <f t="shared" si="14"/>
        <v>115.97004914636182</v>
      </c>
      <c r="C79">
        <v>1500</v>
      </c>
      <c r="D79" s="2">
        <v>1.6512955643390428</v>
      </c>
      <c r="E79" s="1">
        <f t="shared" si="18"/>
        <v>74.664980237154168</v>
      </c>
      <c r="F79" s="1">
        <f t="shared" si="19"/>
        <v>223.9949407114625</v>
      </c>
      <c r="G79" s="8">
        <f t="shared" si="9"/>
        <v>900.84246153846095</v>
      </c>
      <c r="H79">
        <v>315</v>
      </c>
      <c r="I79">
        <v>295</v>
      </c>
      <c r="J79" s="1">
        <v>304.57780130037384</v>
      </c>
      <c r="K79" s="2">
        <f t="shared" si="15"/>
        <v>10.422198699626165</v>
      </c>
      <c r="L79" s="8">
        <v>894.65464866408797</v>
      </c>
      <c r="M79" s="1">
        <f t="shared" si="20"/>
        <v>14.155129846863938</v>
      </c>
      <c r="N79" s="1">
        <f t="shared" si="16"/>
        <v>4179.0655071750753</v>
      </c>
      <c r="O79" s="1">
        <f t="shared" si="17"/>
        <v>993.35993084395477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  <c r="AI79" s="6">
        <v>1.0234654120792801</v>
      </c>
    </row>
    <row r="80" spans="1:35" x14ac:dyDescent="0.25">
      <c r="A80">
        <f t="shared" ref="A80:A143" si="21">A68</f>
        <v>3.7999999999999999E-2</v>
      </c>
      <c r="B80" s="1">
        <f t="shared" si="14"/>
        <v>137.74038964934888</v>
      </c>
      <c r="C80">
        <v>1500</v>
      </c>
      <c r="D80" s="2">
        <v>1.6512955643390428</v>
      </c>
      <c r="E80" s="1">
        <f t="shared" si="18"/>
        <v>74.664980237154168</v>
      </c>
      <c r="F80" s="1">
        <f t="shared" si="19"/>
        <v>223.9949407114625</v>
      </c>
      <c r="G80" s="8">
        <f t="shared" si="9"/>
        <v>1179.2116153846146</v>
      </c>
      <c r="H80">
        <v>315</v>
      </c>
      <c r="I80">
        <v>295</v>
      </c>
      <c r="J80" s="1">
        <v>305.75155138063309</v>
      </c>
      <c r="K80" s="2">
        <f t="shared" si="15"/>
        <v>9.2484486193669113</v>
      </c>
      <c r="L80" s="8">
        <v>942.19603220144677</v>
      </c>
      <c r="M80" s="1">
        <f t="shared" si="20"/>
        <v>14.900456944188647</v>
      </c>
      <c r="N80" s="1">
        <f t="shared" si="16"/>
        <v>4178.9357250030125</v>
      </c>
      <c r="O80" s="1">
        <f t="shared" si="17"/>
        <v>993.17273857186797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  <c r="AI80" s="6">
        <v>1.0234654120792801</v>
      </c>
    </row>
    <row r="81" spans="1:35" x14ac:dyDescent="0.25">
      <c r="A81">
        <f t="shared" si="21"/>
        <v>4.3999999999999997E-2</v>
      </c>
      <c r="B81" s="1">
        <f t="shared" si="14"/>
        <v>159.51373941335464</v>
      </c>
      <c r="C81">
        <v>1500</v>
      </c>
      <c r="D81" s="2">
        <v>1.6512955643390428</v>
      </c>
      <c r="E81" s="1">
        <f t="shared" si="18"/>
        <v>74.664980237154168</v>
      </c>
      <c r="F81" s="1">
        <f t="shared" si="19"/>
        <v>223.9949407114625</v>
      </c>
      <c r="G81" s="8">
        <f t="shared" si="9"/>
        <v>1492.1474615384604</v>
      </c>
      <c r="H81">
        <v>315</v>
      </c>
      <c r="I81">
        <v>295</v>
      </c>
      <c r="J81" s="1">
        <v>306.69576238357172</v>
      </c>
      <c r="K81" s="2">
        <f t="shared" si="15"/>
        <v>8.3042376164282814</v>
      </c>
      <c r="L81" s="8">
        <v>979.10896059936977</v>
      </c>
      <c r="M81" s="1">
        <f t="shared" si="20"/>
        <v>15.478377621747109</v>
      </c>
      <c r="N81" s="1">
        <f t="shared" si="16"/>
        <v>4178.8482313767281</v>
      </c>
      <c r="O81" s="1">
        <f t="shared" si="17"/>
        <v>993.01790919421319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  <c r="AI81" s="6">
        <v>1.0234654120792801</v>
      </c>
    </row>
    <row r="82" spans="1:35" x14ac:dyDescent="0.25">
      <c r="A82">
        <f t="shared" si="21"/>
        <v>0.05</v>
      </c>
      <c r="B82" s="1">
        <f t="shared" si="14"/>
        <v>181.2892735179783</v>
      </c>
      <c r="C82">
        <v>1500</v>
      </c>
      <c r="D82" s="2">
        <v>1.6512955643390428</v>
      </c>
      <c r="E82" s="1">
        <f t="shared" si="18"/>
        <v>74.664980237154168</v>
      </c>
      <c r="F82" s="1">
        <f t="shared" si="19"/>
        <v>223.9949407114625</v>
      </c>
      <c r="G82" s="8">
        <f t="shared" si="9"/>
        <v>1839.649999999999</v>
      </c>
      <c r="H82">
        <v>315</v>
      </c>
      <c r="I82">
        <v>295</v>
      </c>
      <c r="J82" s="1">
        <v>307.46927057065875</v>
      </c>
      <c r="K82" s="2">
        <f t="shared" si="15"/>
        <v>7.5307294293412497</v>
      </c>
      <c r="L82" s="8">
        <v>1008.5791292702606</v>
      </c>
      <c r="M82" s="1">
        <f t="shared" si="20"/>
        <v>15.939232038449695</v>
      </c>
      <c r="N82" s="1">
        <f t="shared" si="16"/>
        <v>4178.7870003989474</v>
      </c>
      <c r="O82" s="1">
        <f t="shared" si="17"/>
        <v>992.88830776934833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  <c r="AI82" s="6">
        <v>1.0234654120792801</v>
      </c>
    </row>
    <row r="83" spans="1:35" x14ac:dyDescent="0.25">
      <c r="A83">
        <f t="shared" si="21"/>
        <v>5.6000000000000001E-2</v>
      </c>
      <c r="B83" s="1">
        <f t="shared" si="14"/>
        <v>203.06643896568963</v>
      </c>
      <c r="C83">
        <v>1500</v>
      </c>
      <c r="D83" s="2">
        <v>1.6512955643390428</v>
      </c>
      <c r="E83" s="1">
        <f t="shared" si="18"/>
        <v>74.664980237154168</v>
      </c>
      <c r="F83" s="1">
        <f t="shared" si="19"/>
        <v>223.9949407114625</v>
      </c>
      <c r="G83" s="8">
        <f t="shared" si="9"/>
        <v>2221.7192307692294</v>
      </c>
      <c r="H83">
        <v>315</v>
      </c>
      <c r="I83">
        <v>295</v>
      </c>
      <c r="J83" s="1">
        <v>308.11334237021617</v>
      </c>
      <c r="K83" s="2">
        <f t="shared" si="15"/>
        <v>6.8866576297838265</v>
      </c>
      <c r="L83" s="8">
        <v>1032.6425985499677</v>
      </c>
      <c r="M83" s="1">
        <f t="shared" si="20"/>
        <v>16.315148113120731</v>
      </c>
      <c r="N83" s="1">
        <f t="shared" si="16"/>
        <v>4178.7427500497606</v>
      </c>
      <c r="O83" s="1">
        <f t="shared" si="17"/>
        <v>992.77852621457851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  <c r="AI83" s="6">
        <v>1.0234654120792801</v>
      </c>
    </row>
    <row r="84" spans="1:35" x14ac:dyDescent="0.25">
      <c r="A84">
        <f t="shared" si="21"/>
        <v>6.2E-2</v>
      </c>
      <c r="B84" s="1">
        <f t="shared" si="14"/>
        <v>224.84485291826644</v>
      </c>
      <c r="C84">
        <v>1500</v>
      </c>
      <c r="D84" s="2">
        <v>1.6512955643390428</v>
      </c>
      <c r="E84" s="1">
        <f t="shared" si="18"/>
        <v>74.664980237154168</v>
      </c>
      <c r="F84" s="1">
        <f t="shared" si="19"/>
        <v>223.9949407114625</v>
      </c>
      <c r="G84" s="8">
        <f t="shared" si="9"/>
        <v>2638.355153846152</v>
      </c>
      <c r="H84">
        <v>315</v>
      </c>
      <c r="I84">
        <v>295</v>
      </c>
      <c r="J84" s="1">
        <v>308.65734520433585</v>
      </c>
      <c r="K84" s="2">
        <f t="shared" si="15"/>
        <v>6.3426547956641457</v>
      </c>
      <c r="L84" s="8">
        <v>1052.6581413091567</v>
      </c>
      <c r="M84" s="1">
        <f t="shared" si="20"/>
        <v>16.62754019888154</v>
      </c>
      <c r="N84" s="1">
        <f t="shared" si="16"/>
        <v>4178.7098816479938</v>
      </c>
      <c r="O84" s="1">
        <f t="shared" si="17"/>
        <v>992.68449823548167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  <c r="AI84" s="6">
        <v>1.0234654120792801</v>
      </c>
    </row>
    <row r="85" spans="1:35" x14ac:dyDescent="0.25">
      <c r="A85">
        <f t="shared" si="21"/>
        <v>6.8000000000000005E-2</v>
      </c>
      <c r="B85" s="1">
        <f t="shared" si="14"/>
        <v>246.62424266884634</v>
      </c>
      <c r="C85">
        <v>1500</v>
      </c>
      <c r="D85" s="2">
        <v>1.6512955643390428</v>
      </c>
      <c r="E85" s="1">
        <f t="shared" si="18"/>
        <v>74.664980237154168</v>
      </c>
      <c r="F85" s="1">
        <f t="shared" si="19"/>
        <v>223.9949407114625</v>
      </c>
      <c r="G85" s="8">
        <f t="shared" si="9"/>
        <v>3089.5577692307675</v>
      </c>
      <c r="H85">
        <v>315</v>
      </c>
      <c r="I85">
        <v>295</v>
      </c>
      <c r="J85" s="1">
        <v>309.12258122938749</v>
      </c>
      <c r="K85" s="2">
        <f t="shared" si="15"/>
        <v>5.8774187706125076</v>
      </c>
      <c r="L85" s="8">
        <v>1069.5659239999668</v>
      </c>
      <c r="M85" s="1">
        <f t="shared" si="20"/>
        <v>16.891209319214362</v>
      </c>
      <c r="N85" s="1">
        <f t="shared" si="16"/>
        <v>4178.6848869457881</v>
      </c>
      <c r="O85" s="1">
        <f t="shared" si="17"/>
        <v>992.60314943451931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  <c r="AI85" s="6">
        <v>1.0234654120792801</v>
      </c>
    </row>
    <row r="86" spans="1:35" x14ac:dyDescent="0.25">
      <c r="A86">
        <f t="shared" si="21"/>
        <v>7.3999999999999996E-2</v>
      </c>
      <c r="B86" s="1">
        <f t="shared" si="14"/>
        <v>268.40350709759264</v>
      </c>
      <c r="C86">
        <v>1500</v>
      </c>
      <c r="D86" s="2">
        <v>1.6512955643390428</v>
      </c>
      <c r="E86" s="1">
        <f t="shared" si="18"/>
        <v>74.664980237154168</v>
      </c>
      <c r="F86" s="1">
        <f t="shared" si="19"/>
        <v>223.9949407114625</v>
      </c>
      <c r="G86" s="8">
        <f t="shared" si="9"/>
        <v>3575.3270769230739</v>
      </c>
      <c r="H86">
        <v>315</v>
      </c>
      <c r="I86">
        <v>295</v>
      </c>
      <c r="J86" s="1">
        <v>309.50599605657459</v>
      </c>
      <c r="K86" s="2">
        <f t="shared" si="15"/>
        <v>5.4940039434254118</v>
      </c>
      <c r="L86" s="8">
        <v>1083.362760524785</v>
      </c>
      <c r="M86" s="1">
        <f t="shared" si="20"/>
        <v>17.106207676861718</v>
      </c>
      <c r="N86" s="1">
        <f t="shared" si="16"/>
        <v>4178.6663534294958</v>
      </c>
      <c r="O86" s="1">
        <f t="shared" si="17"/>
        <v>992.53546602554582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  <c r="AI86" s="6">
        <v>1.0234654120792801</v>
      </c>
    </row>
    <row r="87" spans="1:35" x14ac:dyDescent="0.25">
      <c r="A87">
        <f t="shared" si="21"/>
        <v>8.0000000000000002E-3</v>
      </c>
      <c r="B87" s="1">
        <f t="shared" si="14"/>
        <v>28.957365181584496</v>
      </c>
      <c r="C87">
        <v>2000</v>
      </c>
      <c r="D87" s="2">
        <v>2.2837945373298196</v>
      </c>
      <c r="E87" s="1">
        <f t="shared" si="18"/>
        <v>103.26405379990513</v>
      </c>
      <c r="F87" s="1">
        <f t="shared" si="19"/>
        <v>309.79216139971538</v>
      </c>
      <c r="G87" s="8">
        <f t="shared" si="9"/>
        <v>133.03276923076993</v>
      </c>
      <c r="H87">
        <v>315</v>
      </c>
      <c r="I87">
        <v>295</v>
      </c>
      <c r="J87" s="1">
        <v>295.75480729139252</v>
      </c>
      <c r="K87" s="2">
        <f t="shared" si="15"/>
        <v>19.245192708607476</v>
      </c>
      <c r="L87" s="8">
        <v>464.76361303269562</v>
      </c>
      <c r="M87" s="1">
        <f t="shared" si="20"/>
        <v>5.8727633278143694</v>
      </c>
      <c r="N87" s="1">
        <f t="shared" si="16"/>
        <v>4180.9850202134521</v>
      </c>
      <c r="O87" s="1">
        <f t="shared" si="17"/>
        <v>994.56562499392828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  <c r="AI87" s="6">
        <v>1.0234654120792801</v>
      </c>
    </row>
    <row r="88" spans="1:35" x14ac:dyDescent="0.25">
      <c r="A88">
        <f t="shared" si="21"/>
        <v>1.4E-2</v>
      </c>
      <c r="B88" s="1">
        <f t="shared" si="14"/>
        <v>50.689566053606619</v>
      </c>
      <c r="C88">
        <v>2000</v>
      </c>
      <c r="D88" s="2">
        <v>2.2837945373298196</v>
      </c>
      <c r="E88" s="1">
        <f t="shared" si="18"/>
        <v>103.26405379990513</v>
      </c>
      <c r="F88" s="1">
        <f t="shared" si="19"/>
        <v>309.79216139971538</v>
      </c>
      <c r="G88" s="8">
        <f t="shared" si="9"/>
        <v>273.1351538461542</v>
      </c>
      <c r="H88">
        <v>315</v>
      </c>
      <c r="I88">
        <v>295</v>
      </c>
      <c r="J88" s="1">
        <v>298.05339198902408</v>
      </c>
      <c r="K88" s="2">
        <f t="shared" si="15"/>
        <v>16.946608010975922</v>
      </c>
      <c r="L88" s="8">
        <v>714.69472257740676</v>
      </c>
      <c r="M88" s="1">
        <f t="shared" si="20"/>
        <v>9.0166511293906257</v>
      </c>
      <c r="N88" s="1">
        <f t="shared" si="16"/>
        <v>4180.3007313773523</v>
      </c>
      <c r="O88" s="1">
        <f t="shared" si="17"/>
        <v>994.28746236848065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  <c r="AI88" s="6">
        <v>1.0234654120792801</v>
      </c>
    </row>
    <row r="89" spans="1:35" x14ac:dyDescent="0.25">
      <c r="A89">
        <f t="shared" si="21"/>
        <v>0.02</v>
      </c>
      <c r="B89" s="1">
        <f t="shared" si="14"/>
        <v>72.435778264578516</v>
      </c>
      <c r="C89">
        <v>2000</v>
      </c>
      <c r="D89" s="2">
        <v>2.2837945373298196</v>
      </c>
      <c r="E89" s="1">
        <f t="shared" si="18"/>
        <v>103.26405379990513</v>
      </c>
      <c r="F89" s="1">
        <f t="shared" si="19"/>
        <v>309.79216139971538</v>
      </c>
      <c r="G89" s="8">
        <f t="shared" si="9"/>
        <v>447.8042307692308</v>
      </c>
      <c r="H89">
        <v>315</v>
      </c>
      <c r="I89">
        <v>295</v>
      </c>
      <c r="J89" s="1">
        <v>300.34745601626543</v>
      </c>
      <c r="K89" s="2">
        <f t="shared" si="15"/>
        <v>14.652543983734574</v>
      </c>
      <c r="L89" s="8">
        <v>881.62550479096421</v>
      </c>
      <c r="M89" s="1">
        <f t="shared" si="20"/>
        <v>11.107890271200485</v>
      </c>
      <c r="N89" s="1">
        <f t="shared" si="16"/>
        <v>4179.7563590151103</v>
      </c>
      <c r="O89" s="1">
        <f t="shared" si="17"/>
        <v>993.98393618431487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  <c r="AI89" s="6">
        <v>1.0234654120792801</v>
      </c>
    </row>
    <row r="90" spans="1:35" x14ac:dyDescent="0.25">
      <c r="A90">
        <f t="shared" si="21"/>
        <v>2.5999999999999999E-2</v>
      </c>
      <c r="B90" s="1">
        <f t="shared" si="14"/>
        <v>94.191958766038596</v>
      </c>
      <c r="C90">
        <v>2000</v>
      </c>
      <c r="D90" s="2">
        <v>2.2837945373298196</v>
      </c>
      <c r="E90" s="1">
        <f t="shared" si="18"/>
        <v>103.26405379990513</v>
      </c>
      <c r="F90" s="1">
        <f t="shared" si="19"/>
        <v>309.79216139971538</v>
      </c>
      <c r="G90" s="8">
        <f t="shared" si="9"/>
        <v>657.03999999999974</v>
      </c>
      <c r="H90">
        <v>315</v>
      </c>
      <c r="I90">
        <v>295</v>
      </c>
      <c r="J90" s="1">
        <v>302.23594484775145</v>
      </c>
      <c r="K90" s="2">
        <f t="shared" si="15"/>
        <v>12.764055152248545</v>
      </c>
      <c r="L90" s="8">
        <v>997.46581148485484</v>
      </c>
      <c r="M90" s="1">
        <f t="shared" si="20"/>
        <v>12.554750784280852</v>
      </c>
      <c r="N90" s="1">
        <f t="shared" si="16"/>
        <v>4179.4015995171585</v>
      </c>
      <c r="O90" s="1">
        <f t="shared" si="17"/>
        <v>993.71540019133727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  <c r="AI90" s="6">
        <v>1.0234654120792801</v>
      </c>
    </row>
    <row r="91" spans="1:35" x14ac:dyDescent="0.25">
      <c r="A91">
        <f t="shared" si="21"/>
        <v>3.2000000000000001E-2</v>
      </c>
      <c r="B91" s="1">
        <f t="shared" si="14"/>
        <v>115.95496369314597</v>
      </c>
      <c r="C91">
        <v>2000</v>
      </c>
      <c r="D91" s="2">
        <v>2.2837945373298196</v>
      </c>
      <c r="E91" s="1">
        <f t="shared" si="18"/>
        <v>103.26405379990513</v>
      </c>
      <c r="F91" s="1">
        <f t="shared" si="19"/>
        <v>309.79216139971538</v>
      </c>
      <c r="G91" s="8">
        <f t="shared" si="9"/>
        <v>900.84246153846095</v>
      </c>
      <c r="H91">
        <v>315</v>
      </c>
      <c r="I91">
        <v>295</v>
      </c>
      <c r="J91" s="1">
        <v>303.74476488463091</v>
      </c>
      <c r="K91" s="2">
        <f t="shared" si="15"/>
        <v>11.255235115369089</v>
      </c>
      <c r="L91" s="8">
        <v>1081.7639131508622</v>
      </c>
      <c r="M91" s="1">
        <f t="shared" si="20"/>
        <v>13.605158150964812</v>
      </c>
      <c r="N91" s="1">
        <f t="shared" si="16"/>
        <v>4179.1727641504021</v>
      </c>
      <c r="O91" s="1">
        <f t="shared" si="17"/>
        <v>993.48916450749061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  <c r="AI91" s="6">
        <v>1.0234654120792801</v>
      </c>
    </row>
    <row r="92" spans="1:35" x14ac:dyDescent="0.25">
      <c r="A92">
        <f t="shared" si="21"/>
        <v>3.7999999999999999E-2</v>
      </c>
      <c r="B92" s="1">
        <f t="shared" si="14"/>
        <v>137.72272283604968</v>
      </c>
      <c r="C92">
        <v>2000</v>
      </c>
      <c r="D92" s="2">
        <v>2.2837945373298196</v>
      </c>
      <c r="E92" s="1">
        <f t="shared" si="18"/>
        <v>103.26405379990513</v>
      </c>
      <c r="F92" s="1">
        <f t="shared" si="19"/>
        <v>309.79216139971538</v>
      </c>
      <c r="G92" s="8">
        <f t="shared" ref="G92:G155" si="22">G80</f>
        <v>1179.2116153846146</v>
      </c>
      <c r="H92">
        <v>315</v>
      </c>
      <c r="I92">
        <v>295</v>
      </c>
      <c r="J92" s="1">
        <v>304.95675836424329</v>
      </c>
      <c r="K92" s="2">
        <f t="shared" si="15"/>
        <v>10.043241635756715</v>
      </c>
      <c r="L92" s="8">
        <v>1145.6215184589785</v>
      </c>
      <c r="M92" s="1">
        <f t="shared" si="20"/>
        <v>14.399310751449882</v>
      </c>
      <c r="N92" s="1">
        <f t="shared" si="16"/>
        <v>4179.020951532103</v>
      </c>
      <c r="O92" s="1">
        <f t="shared" si="17"/>
        <v>993.30014091321618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  <c r="AI92" s="6">
        <v>1.0234654120792801</v>
      </c>
    </row>
    <row r="93" spans="1:35" x14ac:dyDescent="0.25">
      <c r="A93">
        <f t="shared" si="21"/>
        <v>4.3999999999999997E-2</v>
      </c>
      <c r="B93" s="1">
        <f t="shared" si="14"/>
        <v>159.49388741442223</v>
      </c>
      <c r="C93">
        <v>2000</v>
      </c>
      <c r="D93" s="2">
        <v>2.2837945373298196</v>
      </c>
      <c r="E93" s="1">
        <f t="shared" si="18"/>
        <v>103.26405379990513</v>
      </c>
      <c r="F93" s="1">
        <f t="shared" si="19"/>
        <v>309.79216139971538</v>
      </c>
      <c r="G93" s="8">
        <f t="shared" si="22"/>
        <v>1492.1474615384604</v>
      </c>
      <c r="H93">
        <v>315</v>
      </c>
      <c r="I93">
        <v>295</v>
      </c>
      <c r="J93" s="1">
        <v>305.94385643356662</v>
      </c>
      <c r="K93" s="2">
        <f t="shared" si="15"/>
        <v>9.0561435664333771</v>
      </c>
      <c r="L93" s="8">
        <v>1195.5838059951338</v>
      </c>
      <c r="M93" s="1">
        <f t="shared" si="20"/>
        <v>15.019625212301559</v>
      </c>
      <c r="N93" s="1">
        <f t="shared" si="16"/>
        <v>4178.9167234195284</v>
      </c>
      <c r="O93" s="1">
        <f t="shared" si="17"/>
        <v>993.14150885557194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  <c r="AI93" s="6">
        <v>1.0234654120792801</v>
      </c>
    </row>
    <row r="94" spans="1:35" x14ac:dyDescent="0.25">
      <c r="A94">
        <f t="shared" si="21"/>
        <v>0.05</v>
      </c>
      <c r="B94" s="1">
        <f t="shared" si="14"/>
        <v>181.26756003351898</v>
      </c>
      <c r="C94">
        <v>2000</v>
      </c>
      <c r="D94" s="2">
        <v>2.2837945373298196</v>
      </c>
      <c r="E94" s="1">
        <f t="shared" si="18"/>
        <v>103.26405379990513</v>
      </c>
      <c r="F94" s="1">
        <f t="shared" si="19"/>
        <v>309.79216139971538</v>
      </c>
      <c r="G94" s="8">
        <f t="shared" si="22"/>
        <v>1839.649999999999</v>
      </c>
      <c r="H94">
        <v>315</v>
      </c>
      <c r="I94">
        <v>295</v>
      </c>
      <c r="J94" s="1">
        <v>306.75998463545585</v>
      </c>
      <c r="K94" s="2">
        <f t="shared" si="15"/>
        <v>8.2400153645441492</v>
      </c>
      <c r="L94" s="8">
        <v>1235.7062430318974</v>
      </c>
      <c r="M94" s="1">
        <f t="shared" si="20"/>
        <v>15.517053627911029</v>
      </c>
      <c r="N94" s="1">
        <f t="shared" si="16"/>
        <v>4178.8427988853337</v>
      </c>
      <c r="O94" s="1">
        <f t="shared" si="17"/>
        <v>993.00724281120904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  <c r="AI94" s="6">
        <v>1.0234654120792801</v>
      </c>
    </row>
    <row r="95" spans="1:35" x14ac:dyDescent="0.25">
      <c r="A95">
        <f t="shared" si="21"/>
        <v>5.6000000000000001E-2</v>
      </c>
      <c r="B95" s="1">
        <f t="shared" si="14"/>
        <v>203.04312687733204</v>
      </c>
      <c r="C95">
        <v>2000</v>
      </c>
      <c r="D95" s="2">
        <v>2.2837945373298196</v>
      </c>
      <c r="E95" s="1">
        <f t="shared" si="18"/>
        <v>103.26405379990513</v>
      </c>
      <c r="F95" s="1">
        <f t="shared" si="19"/>
        <v>309.79216139971538</v>
      </c>
      <c r="G95" s="8">
        <f t="shared" si="22"/>
        <v>2221.7192307692294</v>
      </c>
      <c r="H95">
        <v>315</v>
      </c>
      <c r="I95">
        <v>295</v>
      </c>
      <c r="J95" s="1">
        <v>307.44441493662697</v>
      </c>
      <c r="K95" s="2">
        <f t="shared" si="15"/>
        <v>7.5555850633730302</v>
      </c>
      <c r="L95" s="8">
        <v>1268.619541134366</v>
      </c>
      <c r="M95" s="1">
        <f t="shared" si="20"/>
        <v>15.924586851654057</v>
      </c>
      <c r="N95" s="1">
        <f t="shared" si="16"/>
        <v>4178.7888281626911</v>
      </c>
      <c r="O95" s="1">
        <f t="shared" si="17"/>
        <v>992.89251057385513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  <c r="AI95" s="6">
        <v>1.0234654120792801</v>
      </c>
    </row>
    <row r="96" spans="1:35" x14ac:dyDescent="0.25">
      <c r="A96">
        <f t="shared" si="21"/>
        <v>6.2E-2</v>
      </c>
      <c r="B96" s="1">
        <f t="shared" si="14"/>
        <v>224.8201564077435</v>
      </c>
      <c r="C96">
        <v>2000</v>
      </c>
      <c r="D96" s="2">
        <v>2.2837945373298196</v>
      </c>
      <c r="E96" s="1">
        <f t="shared" si="18"/>
        <v>103.26405379990513</v>
      </c>
      <c r="F96" s="1">
        <f t="shared" si="19"/>
        <v>309.79216139971538</v>
      </c>
      <c r="G96" s="8">
        <f t="shared" si="22"/>
        <v>2638.355153846152</v>
      </c>
      <c r="H96">
        <v>315</v>
      </c>
      <c r="I96">
        <v>295</v>
      </c>
      <c r="J96" s="1">
        <v>308.02581008459453</v>
      </c>
      <c r="K96" s="2">
        <f t="shared" si="15"/>
        <v>6.9741899154054749</v>
      </c>
      <c r="L96" s="8">
        <v>1296.0991151650246</v>
      </c>
      <c r="M96" s="1">
        <f t="shared" si="20"/>
        <v>16.264454658006592</v>
      </c>
      <c r="N96" s="1">
        <f t="shared" si="16"/>
        <v>4178.7484178601762</v>
      </c>
      <c r="O96" s="1">
        <f t="shared" si="17"/>
        <v>992.79354469976829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  <c r="AI96" s="6">
        <v>1.0234654120792801</v>
      </c>
    </row>
    <row r="97" spans="1:35" x14ac:dyDescent="0.25">
      <c r="A97">
        <f t="shared" si="21"/>
        <v>6.8000000000000005E-2</v>
      </c>
      <c r="B97" s="1">
        <f t="shared" si="14"/>
        <v>246.59833746525982</v>
      </c>
      <c r="C97">
        <v>2000</v>
      </c>
      <c r="D97" s="2">
        <v>2.2837945373298196</v>
      </c>
      <c r="E97" s="1">
        <f t="shared" si="18"/>
        <v>103.26405379990513</v>
      </c>
      <c r="F97" s="1">
        <f t="shared" si="19"/>
        <v>309.79216139971538</v>
      </c>
      <c r="G97" s="8">
        <f t="shared" si="22"/>
        <v>3089.5577692307675</v>
      </c>
      <c r="H97">
        <v>315</v>
      </c>
      <c r="I97">
        <v>295</v>
      </c>
      <c r="J97" s="1">
        <v>308.52534487983843</v>
      </c>
      <c r="K97" s="2">
        <f t="shared" si="15"/>
        <v>6.4746551201615716</v>
      </c>
      <c r="L97" s="8">
        <v>1319.3842694697278</v>
      </c>
      <c r="M97" s="1">
        <f t="shared" si="20"/>
        <v>16.552152795402616</v>
      </c>
      <c r="N97" s="1">
        <f t="shared" si="16"/>
        <v>4178.7174896175302</v>
      </c>
      <c r="O97" s="1">
        <f t="shared" si="17"/>
        <v>992.70742258952498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  <c r="AI97" s="6">
        <v>1.0234654120792801</v>
      </c>
    </row>
    <row r="98" spans="1:35" x14ac:dyDescent="0.25">
      <c r="A98">
        <f t="shared" si="21"/>
        <v>7.3999999999999996E-2</v>
      </c>
      <c r="B98" s="1">
        <f t="shared" ref="B98:B129" si="23">A98/O98*3600*1000</f>
        <v>268.37647913426855</v>
      </c>
      <c r="C98">
        <v>2000</v>
      </c>
      <c r="D98" s="2">
        <v>2.2837945373298196</v>
      </c>
      <c r="E98" s="1">
        <f t="shared" si="18"/>
        <v>103.26405379990513</v>
      </c>
      <c r="F98" s="1">
        <f t="shared" si="19"/>
        <v>309.79216139971538</v>
      </c>
      <c r="G98" s="8">
        <f t="shared" si="22"/>
        <v>3575.3270769230739</v>
      </c>
      <c r="H98">
        <v>315</v>
      </c>
      <c r="I98">
        <v>295</v>
      </c>
      <c r="J98" s="1">
        <v>308.93859132170223</v>
      </c>
      <c r="K98" s="2">
        <f t="shared" si="15"/>
        <v>6.0614086782977665</v>
      </c>
      <c r="L98" s="8">
        <v>1338.4338218192204</v>
      </c>
      <c r="M98" s="1">
        <f t="shared" si="20"/>
        <v>16.787307525900488</v>
      </c>
      <c r="N98" s="1">
        <f t="shared" si="16"/>
        <v>4178.6944372751186</v>
      </c>
      <c r="O98" s="1">
        <f t="shared" si="17"/>
        <v>992.63542341473317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  <c r="AI98" s="6">
        <v>1.0234654120792801</v>
      </c>
    </row>
    <row r="99" spans="1:35" x14ac:dyDescent="0.25">
      <c r="A99">
        <f t="shared" si="21"/>
        <v>8.0000000000000002E-3</v>
      </c>
      <c r="B99" s="1">
        <f t="shared" si="23"/>
        <v>28.956696859606883</v>
      </c>
      <c r="C99">
        <v>2500</v>
      </c>
      <c r="D99" s="2">
        <v>2.9156886321914803</v>
      </c>
      <c r="E99" s="1">
        <f t="shared" si="18"/>
        <v>131.83577719316997</v>
      </c>
      <c r="F99" s="1">
        <f t="shared" si="19"/>
        <v>395.50733157950992</v>
      </c>
      <c r="G99" s="8">
        <f t="shared" si="22"/>
        <v>133.03276923076993</v>
      </c>
      <c r="H99">
        <v>315</v>
      </c>
      <c r="I99">
        <v>295</v>
      </c>
      <c r="J99" s="1">
        <v>295.55466807284711</v>
      </c>
      <c r="K99" s="2">
        <f t="shared" ref="K99:K130" si="24">H99-J99</f>
        <v>19.445331927152893</v>
      </c>
      <c r="L99" s="8">
        <v>504.90698159752219</v>
      </c>
      <c r="M99" s="1">
        <f t="shared" si="20"/>
        <v>5.4239033799185359</v>
      </c>
      <c r="N99" s="1">
        <f t="shared" ref="N99:N130" si="25">((W99 + X99*H99 +Y99*H99^2 +  Z99*H99^3)+(W99 + X99*J99 + Y99*J99^2 +  Z99*J99^3))/2</f>
        <v>4181.0516713613297</v>
      </c>
      <c r="O99" s="1">
        <f t="shared" ref="O99:O130" si="26">((S99 + T99*H99 + U99*H99^2 +  V99*H99^3)+(S99 + T99*J99 + U99*J99^2 +  V99*J99^3))/2</f>
        <v>994.58857961712238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  <c r="AI99" s="6">
        <v>1.0234654120792801</v>
      </c>
    </row>
    <row r="100" spans="1:35" x14ac:dyDescent="0.25">
      <c r="A100">
        <f t="shared" si="21"/>
        <v>1.4E-2</v>
      </c>
      <c r="B100" s="1">
        <f t="shared" si="23"/>
        <v>50.686390648723176</v>
      </c>
      <c r="C100">
        <v>2500</v>
      </c>
      <c r="D100" s="2">
        <v>2.9156886321914803</v>
      </c>
      <c r="E100" s="1">
        <f t="shared" si="18"/>
        <v>131.83577719316997</v>
      </c>
      <c r="F100" s="1">
        <f t="shared" si="19"/>
        <v>395.50733157950992</v>
      </c>
      <c r="G100" s="8">
        <f t="shared" si="22"/>
        <v>273.1351538461542</v>
      </c>
      <c r="H100">
        <v>315</v>
      </c>
      <c r="I100">
        <v>295</v>
      </c>
      <c r="J100" s="1">
        <v>297.55713981977306</v>
      </c>
      <c r="K100" s="2">
        <f t="shared" si="24"/>
        <v>17.442860180226944</v>
      </c>
      <c r="L100" s="8">
        <v>790.98616247305517</v>
      </c>
      <c r="M100" s="1">
        <f t="shared" si="20"/>
        <v>8.480404702228844</v>
      </c>
      <c r="N100" s="1">
        <f t="shared" si="25"/>
        <v>4180.4361894845297</v>
      </c>
      <c r="O100" s="1">
        <f t="shared" si="26"/>
        <v>994.34975256557573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  <c r="AI100" s="6">
        <v>1.0234654120792801</v>
      </c>
    </row>
    <row r="101" spans="1:35" x14ac:dyDescent="0.25">
      <c r="A101">
        <f t="shared" si="21"/>
        <v>0.02</v>
      </c>
      <c r="B101" s="1">
        <f t="shared" si="23"/>
        <v>72.429544763313444</v>
      </c>
      <c r="C101">
        <v>2500</v>
      </c>
      <c r="D101" s="2">
        <v>2.9156886321914803</v>
      </c>
      <c r="E101" s="1">
        <f t="shared" si="18"/>
        <v>131.83577719316997</v>
      </c>
      <c r="F101" s="1">
        <f t="shared" si="19"/>
        <v>395.50733157950992</v>
      </c>
      <c r="G101" s="8">
        <f t="shared" si="22"/>
        <v>447.8042307692308</v>
      </c>
      <c r="H101">
        <v>315</v>
      </c>
      <c r="I101">
        <v>295</v>
      </c>
      <c r="J101" s="1">
        <v>299.71987965590341</v>
      </c>
      <c r="K101" s="2">
        <f t="shared" si="24"/>
        <v>15.280120344096588</v>
      </c>
      <c r="L101" s="8">
        <v>988.63007262252495</v>
      </c>
      <c r="M101" s="1">
        <f t="shared" si="20"/>
        <v>10.582174752646196</v>
      </c>
      <c r="N101" s="1">
        <f t="shared" si="25"/>
        <v>4179.8923768361383</v>
      </c>
      <c r="O101" s="1">
        <f t="shared" si="26"/>
        <v>994.06948138750408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  <c r="AI101" s="6">
        <v>1.0234654120792801</v>
      </c>
    </row>
    <row r="102" spans="1:35" x14ac:dyDescent="0.25">
      <c r="A102">
        <f t="shared" si="21"/>
        <v>2.5999999999999999E-2</v>
      </c>
      <c r="B102" s="1">
        <f t="shared" si="23"/>
        <v>94.182816584642126</v>
      </c>
      <c r="C102">
        <v>2500</v>
      </c>
      <c r="D102" s="2">
        <v>2.9156886321914803</v>
      </c>
      <c r="E102" s="1">
        <f t="shared" si="18"/>
        <v>131.83577719316997</v>
      </c>
      <c r="F102" s="1">
        <f t="shared" si="19"/>
        <v>395.50733157950992</v>
      </c>
      <c r="G102" s="8">
        <f t="shared" si="22"/>
        <v>657.03999999999974</v>
      </c>
      <c r="H102">
        <v>315</v>
      </c>
      <c r="I102">
        <v>295</v>
      </c>
      <c r="J102" s="1">
        <v>301.57082760181396</v>
      </c>
      <c r="K102" s="2">
        <f t="shared" si="24"/>
        <v>13.42917239818604</v>
      </c>
      <c r="L102" s="8">
        <v>1128.5256249971765</v>
      </c>
      <c r="M102" s="1">
        <f t="shared" si="20"/>
        <v>12.064740902429625</v>
      </c>
      <c r="N102" s="1">
        <f t="shared" si="25"/>
        <v>4179.5175134113833</v>
      </c>
      <c r="O102" s="1">
        <f t="shared" si="26"/>
        <v>993.81185861947165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  <c r="AI102" s="6">
        <v>1.0234654120792801</v>
      </c>
    </row>
    <row r="103" spans="1:35" x14ac:dyDescent="0.25">
      <c r="A103">
        <f t="shared" si="21"/>
        <v>3.2000000000000001E-2</v>
      </c>
      <c r="B103" s="1">
        <f t="shared" si="23"/>
        <v>115.94325182132981</v>
      </c>
      <c r="C103">
        <v>2500</v>
      </c>
      <c r="D103" s="2">
        <v>2.9156886321914803</v>
      </c>
      <c r="E103" s="1">
        <f t="shared" si="18"/>
        <v>131.83577719316997</v>
      </c>
      <c r="F103" s="1">
        <f t="shared" si="19"/>
        <v>395.50733157950992</v>
      </c>
      <c r="G103" s="8">
        <f t="shared" si="22"/>
        <v>900.84246153846095</v>
      </c>
      <c r="H103">
        <v>315</v>
      </c>
      <c r="I103">
        <v>295</v>
      </c>
      <c r="J103" s="1">
        <v>303.08383639925626</v>
      </c>
      <c r="K103" s="2">
        <f t="shared" si="24"/>
        <v>11.916163600743744</v>
      </c>
      <c r="L103" s="8">
        <v>1231.6297458278177</v>
      </c>
      <c r="M103" s="1">
        <f t="shared" si="20"/>
        <v>13.154448220432924</v>
      </c>
      <c r="N103" s="1">
        <f t="shared" si="25"/>
        <v>4179.2673495164672</v>
      </c>
      <c r="O103" s="1">
        <f t="shared" si="26"/>
        <v>993.58952065209314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  <c r="AI103" s="6">
        <v>1.0234654120792801</v>
      </c>
    </row>
    <row r="104" spans="1:35" x14ac:dyDescent="0.25">
      <c r="A104">
        <f t="shared" si="21"/>
        <v>3.7999999999999999E-2</v>
      </c>
      <c r="B104" s="1">
        <f t="shared" si="23"/>
        <v>137.70879234657241</v>
      </c>
      <c r="C104">
        <v>2500</v>
      </c>
      <c r="D104" s="2">
        <v>2.9156886321914803</v>
      </c>
      <c r="E104" s="1">
        <f t="shared" si="18"/>
        <v>131.83577719316997</v>
      </c>
      <c r="F104" s="1">
        <f t="shared" si="19"/>
        <v>395.50733157950992</v>
      </c>
      <c r="G104" s="8">
        <f t="shared" si="22"/>
        <v>1179.2116153846146</v>
      </c>
      <c r="H104">
        <v>315</v>
      </c>
      <c r="I104">
        <v>295</v>
      </c>
      <c r="J104" s="1">
        <v>304.31760724024531</v>
      </c>
      <c r="K104" s="2">
        <f t="shared" si="24"/>
        <v>10.682392759754691</v>
      </c>
      <c r="L104" s="8">
        <v>1310.4240969407472</v>
      </c>
      <c r="M104" s="1">
        <f t="shared" si="20"/>
        <v>13.985367088857341</v>
      </c>
      <c r="N104" s="1">
        <f t="shared" si="25"/>
        <v>4179.0976138053211</v>
      </c>
      <c r="O104" s="1">
        <f t="shared" si="26"/>
        <v>993.40062220366246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  <c r="AI104" s="6">
        <v>1.0234654120792801</v>
      </c>
    </row>
    <row r="105" spans="1:35" x14ac:dyDescent="0.25">
      <c r="A105">
        <f t="shared" si="21"/>
        <v>4.3999999999999997E-2</v>
      </c>
      <c r="B105" s="1">
        <f t="shared" si="23"/>
        <v>159.47805013486251</v>
      </c>
      <c r="C105">
        <v>2500</v>
      </c>
      <c r="D105" s="2">
        <v>2.9156886321914803</v>
      </c>
      <c r="E105" s="1">
        <f t="shared" si="18"/>
        <v>131.83577719316997</v>
      </c>
      <c r="F105" s="1">
        <f t="shared" si="19"/>
        <v>395.50733157950992</v>
      </c>
      <c r="G105" s="8">
        <f t="shared" si="22"/>
        <v>1492.1474615384604</v>
      </c>
      <c r="H105">
        <v>315</v>
      </c>
      <c r="I105">
        <v>295</v>
      </c>
      <c r="J105" s="1">
        <v>305.33320344964426</v>
      </c>
      <c r="K105" s="2">
        <f t="shared" si="24"/>
        <v>9.6667965503557411</v>
      </c>
      <c r="L105" s="8">
        <v>1372.4728678182337</v>
      </c>
      <c r="M105" s="1">
        <f t="shared" si="20"/>
        <v>14.638456646969189</v>
      </c>
      <c r="N105" s="1">
        <f t="shared" si="25"/>
        <v>4178.9792215622083</v>
      </c>
      <c r="O105" s="1">
        <f t="shared" si="26"/>
        <v>993.24013471477178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  <c r="AI105" s="6">
        <v>1.0234654120792801</v>
      </c>
    </row>
    <row r="106" spans="1:35" x14ac:dyDescent="0.25">
      <c r="A106">
        <f t="shared" si="21"/>
        <v>0.05</v>
      </c>
      <c r="B106" s="1">
        <f t="shared" si="23"/>
        <v>181.2500794781858</v>
      </c>
      <c r="C106">
        <v>2500</v>
      </c>
      <c r="D106" s="2">
        <v>2.9156886321914803</v>
      </c>
      <c r="E106" s="1">
        <f t="shared" si="18"/>
        <v>131.83577719316997</v>
      </c>
      <c r="F106" s="1">
        <f t="shared" si="19"/>
        <v>395.50733157950992</v>
      </c>
      <c r="G106" s="8">
        <f t="shared" si="22"/>
        <v>1839.649999999999</v>
      </c>
      <c r="H106">
        <v>315</v>
      </c>
      <c r="I106">
        <v>295</v>
      </c>
      <c r="J106" s="1">
        <v>306.17959482127071</v>
      </c>
      <c r="K106" s="2">
        <f t="shared" si="24"/>
        <v>8.8204051787292883</v>
      </c>
      <c r="L106" s="8">
        <v>1422.5489102401509</v>
      </c>
      <c r="M106" s="1">
        <f t="shared" si="20"/>
        <v>15.164662202444967</v>
      </c>
      <c r="N106" s="1">
        <f t="shared" si="25"/>
        <v>4178.8942657518055</v>
      </c>
      <c r="O106" s="1">
        <f t="shared" si="26"/>
        <v>993.10301279985788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  <c r="AI106" s="6">
        <v>1.0234654120792801</v>
      </c>
    </row>
    <row r="107" spans="1:35" x14ac:dyDescent="0.25">
      <c r="A107">
        <f t="shared" si="21"/>
        <v>5.6000000000000001E-2</v>
      </c>
      <c r="B107" s="1">
        <f t="shared" si="23"/>
        <v>203.02422214850944</v>
      </c>
      <c r="C107">
        <v>2500</v>
      </c>
      <c r="D107" s="2">
        <v>2.9156886321914803</v>
      </c>
      <c r="E107" s="1">
        <f t="shared" si="18"/>
        <v>131.83577719316997</v>
      </c>
      <c r="F107" s="1">
        <f t="shared" si="19"/>
        <v>395.50733157950992</v>
      </c>
      <c r="G107" s="8">
        <f t="shared" si="22"/>
        <v>2221.7192307692294</v>
      </c>
      <c r="H107">
        <v>315</v>
      </c>
      <c r="I107">
        <v>295</v>
      </c>
      <c r="J107" s="1">
        <v>306.89379212506043</v>
      </c>
      <c r="K107" s="2">
        <f t="shared" si="24"/>
        <v>8.106207874939571</v>
      </c>
      <c r="L107" s="8">
        <v>1463.7887722925393</v>
      </c>
      <c r="M107" s="1">
        <f t="shared" si="20"/>
        <v>15.597389479105285</v>
      </c>
      <c r="N107" s="1">
        <f t="shared" si="25"/>
        <v>4178.8316861986787</v>
      </c>
      <c r="O107" s="1">
        <f t="shared" si="26"/>
        <v>992.98496438780774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  <c r="AI107" s="6">
        <v>1.0234654120792801</v>
      </c>
    </row>
    <row r="108" spans="1:35" x14ac:dyDescent="0.25">
      <c r="A108">
        <f t="shared" si="21"/>
        <v>6.2E-2</v>
      </c>
      <c r="B108" s="1">
        <f t="shared" si="23"/>
        <v>224.80000917247816</v>
      </c>
      <c r="C108">
        <v>2500</v>
      </c>
      <c r="D108" s="2">
        <v>2.9156886321914803</v>
      </c>
      <c r="E108" s="1">
        <f t="shared" si="18"/>
        <v>131.83577719316997</v>
      </c>
      <c r="F108" s="1">
        <f t="shared" si="19"/>
        <v>395.50733157950992</v>
      </c>
      <c r="G108" s="8">
        <f t="shared" si="22"/>
        <v>2638.355153846152</v>
      </c>
      <c r="H108">
        <v>315</v>
      </c>
      <c r="I108">
        <v>295</v>
      </c>
      <c r="J108" s="1">
        <v>307.50346494397189</v>
      </c>
      <c r="K108" s="2">
        <f t="shared" si="24"/>
        <v>7.4965350560281081</v>
      </c>
      <c r="L108" s="8">
        <v>1498.3300644638709</v>
      </c>
      <c r="M108" s="1">
        <f t="shared" si="20"/>
        <v>15.959362524070736</v>
      </c>
      <c r="N108" s="1">
        <f t="shared" si="25"/>
        <v>4178.7845007450824</v>
      </c>
      <c r="O108" s="1">
        <f t="shared" si="26"/>
        <v>992.88252176515448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  <c r="AI108" s="6">
        <v>1.0234654120792801</v>
      </c>
    </row>
    <row r="109" spans="1:35" x14ac:dyDescent="0.25">
      <c r="A109">
        <f t="shared" si="21"/>
        <v>6.8000000000000005E-2</v>
      </c>
      <c r="B109" s="1">
        <f t="shared" si="23"/>
        <v>246.57709881536982</v>
      </c>
      <c r="C109">
        <v>2500</v>
      </c>
      <c r="D109" s="2">
        <v>2.9156886321914803</v>
      </c>
      <c r="E109" s="1">
        <f t="shared" si="18"/>
        <v>131.83577719316997</v>
      </c>
      <c r="F109" s="1">
        <f t="shared" si="19"/>
        <v>395.50733157950992</v>
      </c>
      <c r="G109" s="8">
        <f t="shared" si="22"/>
        <v>3089.5577692307675</v>
      </c>
      <c r="H109">
        <v>315</v>
      </c>
      <c r="I109">
        <v>295</v>
      </c>
      <c r="J109" s="1">
        <v>308.02940583452641</v>
      </c>
      <c r="K109" s="2">
        <f t="shared" si="24"/>
        <v>6.9705941654735852</v>
      </c>
      <c r="L109" s="8">
        <v>1527.6763887678528</v>
      </c>
      <c r="M109" s="1">
        <f t="shared" si="20"/>
        <v>16.266539496027356</v>
      </c>
      <c r="N109" s="1">
        <f t="shared" si="25"/>
        <v>4178.7481829224671</v>
      </c>
      <c r="O109" s="1">
        <f t="shared" si="26"/>
        <v>992.79292836233572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  <c r="AI109" s="6">
        <v>1.0234654120792801</v>
      </c>
    </row>
    <row r="110" spans="1:35" x14ac:dyDescent="0.25">
      <c r="A110">
        <f t="shared" si="21"/>
        <v>7.3999999999999996E-2</v>
      </c>
      <c r="B110" s="1">
        <f t="shared" si="23"/>
        <v>268.35423083293824</v>
      </c>
      <c r="C110">
        <v>2500</v>
      </c>
      <c r="D110" s="2">
        <v>2.9156886321914803</v>
      </c>
      <c r="E110" s="1">
        <f t="shared" si="18"/>
        <v>131.83577719316997</v>
      </c>
      <c r="F110" s="1">
        <f t="shared" si="19"/>
        <v>395.50733157950992</v>
      </c>
      <c r="G110" s="8">
        <f t="shared" si="22"/>
        <v>3575.3270769230739</v>
      </c>
      <c r="H110">
        <v>315</v>
      </c>
      <c r="I110">
        <v>295</v>
      </c>
      <c r="J110" s="1">
        <v>308.46592481572446</v>
      </c>
      <c r="K110" s="2">
        <f t="shared" si="24"/>
        <v>6.5340751842755367</v>
      </c>
      <c r="L110" s="8">
        <v>1551.7368749702559</v>
      </c>
      <c r="M110" s="1">
        <f t="shared" si="20"/>
        <v>16.518131774191939</v>
      </c>
      <c r="N110" s="1">
        <f t="shared" si="25"/>
        <v>4178.7209903739704</v>
      </c>
      <c r="O110" s="1">
        <f t="shared" si="26"/>
        <v>992.71771931125295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  <c r="AI110" s="6">
        <v>1.0234654120792801</v>
      </c>
    </row>
    <row r="111" spans="1:35" x14ac:dyDescent="0.25">
      <c r="A111">
        <f t="shared" si="21"/>
        <v>8.0000000000000002E-3</v>
      </c>
      <c r="B111" s="1">
        <f t="shared" si="23"/>
        <v>28.956257180982341</v>
      </c>
      <c r="C111">
        <v>3000</v>
      </c>
      <c r="D111" s="2">
        <v>3.5463328941589811</v>
      </c>
      <c r="E111" s="1">
        <f t="shared" si="18"/>
        <v>160.35098814229249</v>
      </c>
      <c r="F111" s="1">
        <f t="shared" si="19"/>
        <v>481.05296442687745</v>
      </c>
      <c r="G111" s="8">
        <f t="shared" si="22"/>
        <v>133.03276923076993</v>
      </c>
      <c r="H111">
        <v>315</v>
      </c>
      <c r="I111">
        <v>295</v>
      </c>
      <c r="J111" s="1">
        <v>295.42200578597789</v>
      </c>
      <c r="K111" s="2">
        <f t="shared" si="24"/>
        <v>19.577994214022112</v>
      </c>
      <c r="L111" s="8">
        <v>535.13444810504052</v>
      </c>
      <c r="M111" s="1">
        <f t="shared" si="20"/>
        <v>5.0740323714545905</v>
      </c>
      <c r="N111" s="1">
        <f t="shared" si="25"/>
        <v>4181.0964990797529</v>
      </c>
      <c r="O111" s="1">
        <f t="shared" si="26"/>
        <v>994.60368168421428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5" x14ac:dyDescent="0.25">
      <c r="A112">
        <f t="shared" si="21"/>
        <v>1.4E-2</v>
      </c>
      <c r="B112" s="1">
        <f t="shared" si="23"/>
        <v>50.684048056763089</v>
      </c>
      <c r="C112">
        <v>3000</v>
      </c>
      <c r="D112" s="2">
        <v>3.5463328941589811</v>
      </c>
      <c r="E112" s="1">
        <f t="shared" si="18"/>
        <v>160.35098814229249</v>
      </c>
      <c r="F112" s="1">
        <f t="shared" si="19"/>
        <v>481.05296442687745</v>
      </c>
      <c r="G112" s="8">
        <f t="shared" si="22"/>
        <v>273.1351538461542</v>
      </c>
      <c r="H112">
        <v>315</v>
      </c>
      <c r="I112">
        <v>295</v>
      </c>
      <c r="J112" s="1">
        <v>297.18460694097831</v>
      </c>
      <c r="K112" s="2">
        <f t="shared" si="24"/>
        <v>17.815393059021687</v>
      </c>
      <c r="L112" s="8">
        <v>850.48327474817313</v>
      </c>
      <c r="M112" s="1">
        <f t="shared" si="20"/>
        <v>8.0456227332772237</v>
      </c>
      <c r="N112" s="1">
        <f t="shared" si="25"/>
        <v>4180.5422241029692</v>
      </c>
      <c r="O112" s="1">
        <f t="shared" si="26"/>
        <v>994.39571092575386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9" x14ac:dyDescent="0.25">
      <c r="A113">
        <f t="shared" si="21"/>
        <v>0.02</v>
      </c>
      <c r="B113" s="1">
        <f t="shared" si="23"/>
        <v>72.424722073110189</v>
      </c>
      <c r="C113">
        <v>3000</v>
      </c>
      <c r="D113" s="2">
        <v>3.5463328941589811</v>
      </c>
      <c r="E113" s="1">
        <f t="shared" si="18"/>
        <v>160.35098814229249</v>
      </c>
      <c r="F113" s="1">
        <f t="shared" si="19"/>
        <v>481.05296442687745</v>
      </c>
      <c r="G113" s="8">
        <f t="shared" si="22"/>
        <v>447.8042307692308</v>
      </c>
      <c r="H113">
        <v>315</v>
      </c>
      <c r="I113">
        <v>295</v>
      </c>
      <c r="J113" s="1">
        <v>299.22454017688364</v>
      </c>
      <c r="K113" s="2">
        <f t="shared" si="24"/>
        <v>15.775459823116364</v>
      </c>
      <c r="L113" s="8">
        <v>1074.5485700833833</v>
      </c>
      <c r="M113" s="1">
        <f t="shared" si="20"/>
        <v>10.146152626637631</v>
      </c>
      <c r="N113" s="1">
        <f t="shared" si="25"/>
        <v>4180.0064631303039</v>
      </c>
      <c r="O113" s="1">
        <f t="shared" si="26"/>
        <v>994.1356754854861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9" x14ac:dyDescent="0.25">
      <c r="A114">
        <f t="shared" si="21"/>
        <v>2.5999999999999999E-2</v>
      </c>
      <c r="B114" s="1">
        <f t="shared" si="23"/>
        <v>94.175544763143222</v>
      </c>
      <c r="C114">
        <v>3000</v>
      </c>
      <c r="D114" s="2">
        <v>3.5463328941589811</v>
      </c>
      <c r="E114" s="1">
        <f t="shared" si="18"/>
        <v>160.35098814229249</v>
      </c>
      <c r="F114" s="1">
        <f t="shared" si="19"/>
        <v>481.05296442687745</v>
      </c>
      <c r="G114" s="8">
        <f t="shared" si="22"/>
        <v>657.03999999999974</v>
      </c>
      <c r="H114">
        <v>315</v>
      </c>
      <c r="I114">
        <v>295</v>
      </c>
      <c r="J114" s="1">
        <v>301.03137740956282</v>
      </c>
      <c r="K114" s="2">
        <f t="shared" si="24"/>
        <v>13.968622590437178</v>
      </c>
      <c r="L114" s="8">
        <v>1235.851712440427</v>
      </c>
      <c r="M114" s="1">
        <f t="shared" si="20"/>
        <v>11.652590299383483</v>
      </c>
      <c r="N114" s="1">
        <f t="shared" si="25"/>
        <v>4179.6186472272029</v>
      </c>
      <c r="O114" s="1">
        <f t="shared" si="26"/>
        <v>993.88859640163741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  <c r="AK114" s="6"/>
      <c r="AL114" s="6"/>
      <c r="AM114" s="6"/>
    </row>
    <row r="115" spans="1:39" x14ac:dyDescent="0.25">
      <c r="A115">
        <f t="shared" si="21"/>
        <v>3.2000000000000001E-2</v>
      </c>
      <c r="B115" s="1">
        <f t="shared" si="23"/>
        <v>115.93376204833457</v>
      </c>
      <c r="C115">
        <v>3000</v>
      </c>
      <c r="D115" s="2">
        <v>3.5463328941589811</v>
      </c>
      <c r="E115" s="1">
        <f t="shared" si="18"/>
        <v>160.35098814229249</v>
      </c>
      <c r="F115" s="1">
        <f t="shared" si="19"/>
        <v>481.05296442687745</v>
      </c>
      <c r="G115" s="8">
        <f t="shared" si="22"/>
        <v>900.84246153846095</v>
      </c>
      <c r="H115">
        <v>315</v>
      </c>
      <c r="I115">
        <v>295</v>
      </c>
      <c r="J115" s="1">
        <v>302.53852513096774</v>
      </c>
      <c r="K115" s="2">
        <f t="shared" si="24"/>
        <v>12.461474869032259</v>
      </c>
      <c r="L115" s="8">
        <v>1356.045577413342</v>
      </c>
      <c r="M115" s="1">
        <f t="shared" si="20"/>
        <v>12.771755516557194</v>
      </c>
      <c r="N115" s="1">
        <f t="shared" si="25"/>
        <v>4179.3519850462653</v>
      </c>
      <c r="O115" s="1">
        <f t="shared" si="26"/>
        <v>993.67085105002752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  <c r="AK115" s="6"/>
      <c r="AL115" s="6"/>
      <c r="AM115" s="6"/>
    </row>
    <row r="116" spans="1:39" x14ac:dyDescent="0.25">
      <c r="A116">
        <f t="shared" si="21"/>
        <v>3.7999999999999999E-2</v>
      </c>
      <c r="B116" s="1">
        <f t="shared" si="23"/>
        <v>137.69735378022312</v>
      </c>
      <c r="C116">
        <v>3000</v>
      </c>
      <c r="D116" s="2">
        <v>3.5463328941589811</v>
      </c>
      <c r="E116" s="1">
        <f t="shared" si="18"/>
        <v>160.35098814229249</v>
      </c>
      <c r="F116" s="1">
        <f t="shared" si="19"/>
        <v>481.05296442687745</v>
      </c>
      <c r="G116" s="8">
        <f t="shared" si="22"/>
        <v>1179.2116153846146</v>
      </c>
      <c r="H116">
        <v>315</v>
      </c>
      <c r="I116">
        <v>295</v>
      </c>
      <c r="J116" s="1">
        <v>303.78401151894127</v>
      </c>
      <c r="K116" s="2">
        <f t="shared" si="24"/>
        <v>11.21598848105873</v>
      </c>
      <c r="L116" s="8">
        <v>1448.6063494469913</v>
      </c>
      <c r="M116" s="1">
        <f t="shared" si="20"/>
        <v>13.631503472334444</v>
      </c>
      <c r="N116" s="1">
        <f t="shared" si="25"/>
        <v>4179.1674161035562</v>
      </c>
      <c r="O116" s="1">
        <f t="shared" si="26"/>
        <v>993.48314433365658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  <c r="AK116" s="6"/>
      <c r="AL116" s="6"/>
      <c r="AM116" s="6"/>
    </row>
    <row r="117" spans="1:39" x14ac:dyDescent="0.25">
      <c r="A117">
        <f t="shared" si="21"/>
        <v>4.3999999999999997E-2</v>
      </c>
      <c r="B117" s="1">
        <f t="shared" si="23"/>
        <v>159.46491475843663</v>
      </c>
      <c r="C117">
        <v>3000</v>
      </c>
      <c r="D117" s="2">
        <v>3.5463328941589811</v>
      </c>
      <c r="E117" s="1">
        <f t="shared" si="18"/>
        <v>160.35098814229249</v>
      </c>
      <c r="F117" s="1">
        <f t="shared" si="19"/>
        <v>481.05296442687745</v>
      </c>
      <c r="G117" s="8">
        <f t="shared" si="22"/>
        <v>1492.1474615384604</v>
      </c>
      <c r="H117">
        <v>315</v>
      </c>
      <c r="I117">
        <v>295</v>
      </c>
      <c r="J117" s="1">
        <v>304.81898792477944</v>
      </c>
      <c r="K117" s="2">
        <f t="shared" si="24"/>
        <v>10.181012075220565</v>
      </c>
      <c r="L117" s="8">
        <v>1521.9082877258143</v>
      </c>
      <c r="M117" s="1">
        <f t="shared" si="20"/>
        <v>14.31094825094112</v>
      </c>
      <c r="N117" s="1">
        <f t="shared" si="25"/>
        <v>4179.0368506275809</v>
      </c>
      <c r="O117" s="1">
        <f t="shared" si="26"/>
        <v>993.3219494705163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  <c r="AK117" s="6"/>
      <c r="AL117" s="6"/>
      <c r="AM117" s="6"/>
    </row>
    <row r="118" spans="1:39" x14ac:dyDescent="0.25">
      <c r="A118">
        <f t="shared" si="21"/>
        <v>0.05</v>
      </c>
      <c r="B118" s="1">
        <f t="shared" si="23"/>
        <v>181.2354670919355</v>
      </c>
      <c r="C118">
        <v>3000</v>
      </c>
      <c r="D118" s="2">
        <v>3.5463328941589811</v>
      </c>
      <c r="E118" s="1">
        <f t="shared" si="18"/>
        <v>160.35098814229249</v>
      </c>
      <c r="F118" s="1">
        <f t="shared" si="19"/>
        <v>481.05296442687745</v>
      </c>
      <c r="G118" s="8">
        <f t="shared" si="22"/>
        <v>1839.649999999999</v>
      </c>
      <c r="H118">
        <v>315</v>
      </c>
      <c r="I118">
        <v>295</v>
      </c>
      <c r="J118" s="1">
        <v>305.68763787719479</v>
      </c>
      <c r="K118" s="2">
        <f t="shared" si="24"/>
        <v>9.3123621228052116</v>
      </c>
      <c r="L118" s="8">
        <v>1581.3229544977876</v>
      </c>
      <c r="M118" s="1">
        <f t="shared" si="20"/>
        <v>14.860677065574345</v>
      </c>
      <c r="N118" s="1">
        <f t="shared" si="25"/>
        <v>4178.9421775234578</v>
      </c>
      <c r="O118" s="1">
        <f t="shared" si="26"/>
        <v>993.18308324656573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  <c r="AK118" s="6"/>
      <c r="AL118" s="6"/>
      <c r="AM118" s="6"/>
    </row>
    <row r="119" spans="1:39" x14ac:dyDescent="0.25">
      <c r="A119">
        <f t="shared" si="21"/>
        <v>5.6000000000000001E-2</v>
      </c>
      <c r="B119" s="1">
        <f t="shared" si="23"/>
        <v>203.00831951705484</v>
      </c>
      <c r="C119">
        <v>3000</v>
      </c>
      <c r="D119" s="2">
        <v>3.5463328941589811</v>
      </c>
      <c r="E119" s="1">
        <f t="shared" si="18"/>
        <v>160.35098814229249</v>
      </c>
      <c r="F119" s="1">
        <f t="shared" si="19"/>
        <v>481.05296442687745</v>
      </c>
      <c r="G119" s="8">
        <f t="shared" si="22"/>
        <v>2221.7192307692294</v>
      </c>
      <c r="H119">
        <v>315</v>
      </c>
      <c r="I119">
        <v>295</v>
      </c>
      <c r="J119" s="1">
        <v>306.42463873753616</v>
      </c>
      <c r="K119" s="2">
        <f t="shared" si="24"/>
        <v>8.5753612624638436</v>
      </c>
      <c r="L119" s="8">
        <v>1630.4218738489512</v>
      </c>
      <c r="M119" s="1">
        <f t="shared" si="20"/>
        <v>15.314240144782014</v>
      </c>
      <c r="N119" s="1">
        <f t="shared" si="25"/>
        <v>4178.8718808418844</v>
      </c>
      <c r="O119" s="1">
        <f t="shared" si="26"/>
        <v>993.06274974146311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  <c r="AK119" s="6"/>
      <c r="AL119" s="6"/>
      <c r="AM119" s="6"/>
    </row>
    <row r="120" spans="1:39" x14ac:dyDescent="0.25">
      <c r="A120">
        <f t="shared" si="21"/>
        <v>6.2E-2</v>
      </c>
      <c r="B120" s="1">
        <f t="shared" si="23"/>
        <v>224.78297364136975</v>
      </c>
      <c r="C120">
        <v>3000</v>
      </c>
      <c r="D120" s="2">
        <v>3.5463328941589811</v>
      </c>
      <c r="E120" s="1">
        <f t="shared" si="18"/>
        <v>160.35098814229249</v>
      </c>
      <c r="F120" s="1">
        <f t="shared" si="19"/>
        <v>481.05296442687745</v>
      </c>
      <c r="G120" s="8">
        <f t="shared" si="22"/>
        <v>2638.355153846152</v>
      </c>
      <c r="H120">
        <v>315</v>
      </c>
      <c r="I120">
        <v>295</v>
      </c>
      <c r="J120" s="1">
        <v>307.05653257483885</v>
      </c>
      <c r="K120" s="2">
        <f t="shared" si="24"/>
        <v>7.9434674251611455</v>
      </c>
      <c r="L120" s="8">
        <v>1671.6605777991235</v>
      </c>
      <c r="M120" s="1">
        <f t="shared" si="20"/>
        <v>15.694655292859302</v>
      </c>
      <c r="N120" s="1">
        <f t="shared" si="25"/>
        <v>4178.8185421456128</v>
      </c>
      <c r="O120" s="1">
        <f t="shared" si="26"/>
        <v>992.95776892828485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  <c r="AK120" s="6"/>
      <c r="AL120" s="6"/>
      <c r="AM120" s="6"/>
    </row>
    <row r="121" spans="1:39" x14ac:dyDescent="0.25">
      <c r="A121">
        <f t="shared" si="21"/>
        <v>6.8000000000000005E-2</v>
      </c>
      <c r="B121" s="1">
        <f t="shared" si="23"/>
        <v>246.5590628674899</v>
      </c>
      <c r="C121">
        <v>3000</v>
      </c>
      <c r="D121" s="2">
        <v>3.5463328941589811</v>
      </c>
      <c r="E121" s="1">
        <f t="shared" si="18"/>
        <v>160.35098814229249</v>
      </c>
      <c r="F121" s="1">
        <f t="shared" si="19"/>
        <v>481.05296442687745</v>
      </c>
      <c r="G121" s="8">
        <f t="shared" si="22"/>
        <v>3089.5577692307675</v>
      </c>
      <c r="H121">
        <v>315</v>
      </c>
      <c r="I121">
        <v>295</v>
      </c>
      <c r="J121" s="1">
        <v>307.60359268717139</v>
      </c>
      <c r="K121" s="2">
        <f t="shared" si="24"/>
        <v>7.3964073128286145</v>
      </c>
      <c r="L121" s="8">
        <v>1706.7781879560312</v>
      </c>
      <c r="M121" s="1">
        <f t="shared" si="20"/>
        <v>16.01819479105788</v>
      </c>
      <c r="N121" s="1">
        <f t="shared" si="25"/>
        <v>4178.7772796538356</v>
      </c>
      <c r="O121" s="1">
        <f t="shared" si="26"/>
        <v>992.8655517788236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  <c r="AK121" s="6"/>
      <c r="AL121" s="6"/>
      <c r="AM121" s="6"/>
    </row>
    <row r="122" spans="1:39" x14ac:dyDescent="0.25">
      <c r="A122">
        <f t="shared" si="21"/>
        <v>7.3999999999999996E-2</v>
      </c>
      <c r="B122" s="1">
        <f t="shared" si="23"/>
        <v>268.33527155756337</v>
      </c>
      <c r="C122">
        <v>3000</v>
      </c>
      <c r="D122" s="2">
        <v>3.5463328941589811</v>
      </c>
      <c r="E122" s="1">
        <f t="shared" si="18"/>
        <v>160.35098814229249</v>
      </c>
      <c r="F122" s="1">
        <f t="shared" si="19"/>
        <v>481.05296442687745</v>
      </c>
      <c r="G122" s="8">
        <f t="shared" si="22"/>
        <v>3575.3270769230739</v>
      </c>
      <c r="H122">
        <v>315</v>
      </c>
      <c r="I122">
        <v>295</v>
      </c>
      <c r="J122" s="1">
        <v>308.05896369435567</v>
      </c>
      <c r="K122" s="2">
        <f t="shared" si="24"/>
        <v>6.9410363056443316</v>
      </c>
      <c r="L122" s="8">
        <v>1735.6254491729214</v>
      </c>
      <c r="M122" s="1">
        <f t="shared" si="20"/>
        <v>16.283669532729729</v>
      </c>
      <c r="N122" s="1">
        <f t="shared" si="25"/>
        <v>4178.7462585411131</v>
      </c>
      <c r="O122" s="1">
        <f t="shared" si="26"/>
        <v>992.78785995471253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  <c r="AK122" s="6"/>
      <c r="AL122" s="6"/>
      <c r="AM122" s="6"/>
    </row>
    <row r="123" spans="1:39" x14ac:dyDescent="0.25">
      <c r="A123">
        <f t="shared" si="21"/>
        <v>8.0000000000000002E-3</v>
      </c>
      <c r="B123" s="1">
        <f t="shared" si="23"/>
        <v>28.95595160726279</v>
      </c>
      <c r="C123">
        <f>C111+500</f>
        <v>3500</v>
      </c>
      <c r="D123" s="2">
        <v>4.1759798970355728</v>
      </c>
      <c r="E123" s="1">
        <f t="shared" si="18"/>
        <v>188.82110702436046</v>
      </c>
      <c r="F123" s="1">
        <f t="shared" si="19"/>
        <v>566.46332107308137</v>
      </c>
      <c r="G123" s="8">
        <f t="shared" si="22"/>
        <v>133.03276923076993</v>
      </c>
      <c r="H123">
        <v>315</v>
      </c>
      <c r="I123">
        <v>295</v>
      </c>
      <c r="J123" s="1">
        <v>295.32933165944115</v>
      </c>
      <c r="K123" s="2">
        <f t="shared" si="24"/>
        <v>19.670668340558848</v>
      </c>
      <c r="L123" s="8">
        <v>558.86737718400263</v>
      </c>
      <c r="M123" s="1">
        <f t="shared" si="20"/>
        <v>4.7902206001498744</v>
      </c>
      <c r="N123" s="1">
        <f t="shared" si="25"/>
        <v>4181.1281227852924</v>
      </c>
      <c r="O123" s="1">
        <f t="shared" si="26"/>
        <v>994.61417779052817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K123" s="6"/>
      <c r="AL123" s="6"/>
      <c r="AM123" s="6"/>
    </row>
    <row r="124" spans="1:39" x14ac:dyDescent="0.25">
      <c r="A124">
        <f t="shared" si="21"/>
        <v>1.4E-2</v>
      </c>
      <c r="B124" s="1">
        <f t="shared" si="23"/>
        <v>50.682243524187783</v>
      </c>
      <c r="C124">
        <f t="shared" ref="C124:C187" si="27">C112+500</f>
        <v>3500</v>
      </c>
      <c r="D124" s="2">
        <v>4.1759798970355728</v>
      </c>
      <c r="E124" s="1">
        <f t="shared" si="18"/>
        <v>188.82110702436046</v>
      </c>
      <c r="F124" s="1">
        <f t="shared" si="19"/>
        <v>566.46332107308137</v>
      </c>
      <c r="G124" s="8">
        <f t="shared" si="22"/>
        <v>273.1351538461542</v>
      </c>
      <c r="H124">
        <v>315</v>
      </c>
      <c r="I124">
        <v>295</v>
      </c>
      <c r="J124" s="1">
        <v>296.89371073958932</v>
      </c>
      <c r="K124" s="2">
        <f t="shared" si="24"/>
        <v>18.106289260410676</v>
      </c>
      <c r="L124" s="8">
        <v>898.48426747877375</v>
      </c>
      <c r="M124" s="1">
        <f t="shared" si="20"/>
        <v>7.6812893400817943</v>
      </c>
      <c r="N124" s="1">
        <f t="shared" si="25"/>
        <v>4180.6276604994555</v>
      </c>
      <c r="O124" s="1">
        <f t="shared" si="26"/>
        <v>994.43111621424009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</row>
    <row r="125" spans="1:39" x14ac:dyDescent="0.25">
      <c r="A125">
        <f t="shared" si="21"/>
        <v>0.02</v>
      </c>
      <c r="B125" s="1">
        <f t="shared" si="23"/>
        <v>72.42084759218227</v>
      </c>
      <c r="C125">
        <f t="shared" si="27"/>
        <v>3500</v>
      </c>
      <c r="D125" s="2">
        <v>4.1759798970355728</v>
      </c>
      <c r="E125" s="1">
        <f t="shared" si="18"/>
        <v>188.82110702436046</v>
      </c>
      <c r="F125" s="1">
        <f t="shared" si="19"/>
        <v>566.46332107308137</v>
      </c>
      <c r="G125" s="8">
        <f t="shared" si="22"/>
        <v>447.8042307692308</v>
      </c>
      <c r="H125">
        <v>315</v>
      </c>
      <c r="I125">
        <v>295</v>
      </c>
      <c r="J125" s="1">
        <v>298.81998874972379</v>
      </c>
      <c r="K125" s="2">
        <f t="shared" si="24"/>
        <v>16.180011250276209</v>
      </c>
      <c r="L125" s="8">
        <v>1145.639018131533</v>
      </c>
      <c r="M125" s="1">
        <f t="shared" si="20"/>
        <v>9.7735788869797666</v>
      </c>
      <c r="N125" s="1">
        <f t="shared" si="25"/>
        <v>4180.1041574599249</v>
      </c>
      <c r="O125" s="1">
        <f t="shared" si="26"/>
        <v>994.1888612716582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</row>
    <row r="126" spans="1:39" x14ac:dyDescent="0.25">
      <c r="A126">
        <f t="shared" si="21"/>
        <v>2.5999999999999999E-2</v>
      </c>
      <c r="B126" s="1">
        <f t="shared" si="23"/>
        <v>94.169558661005638</v>
      </c>
      <c r="C126">
        <f t="shared" si="27"/>
        <v>3500</v>
      </c>
      <c r="D126" s="2">
        <v>4.1759798970355728</v>
      </c>
      <c r="E126" s="1">
        <f t="shared" si="18"/>
        <v>188.82110702436046</v>
      </c>
      <c r="F126" s="1">
        <f t="shared" si="19"/>
        <v>566.46332107308137</v>
      </c>
      <c r="G126" s="8">
        <f t="shared" si="22"/>
        <v>657.03999999999974</v>
      </c>
      <c r="H126">
        <v>315</v>
      </c>
      <c r="I126">
        <v>295</v>
      </c>
      <c r="J126" s="1">
        <v>300.57992836727772</v>
      </c>
      <c r="K126" s="2">
        <f t="shared" si="24"/>
        <v>14.420071632722284</v>
      </c>
      <c r="L126" s="8">
        <v>1326.2223543729394</v>
      </c>
      <c r="M126" s="1">
        <f t="shared" si="20"/>
        <v>11.296071502157197</v>
      </c>
      <c r="N126" s="1">
        <f t="shared" si="25"/>
        <v>4179.708337152475</v>
      </c>
      <c r="O126" s="1">
        <f t="shared" si="26"/>
        <v>993.95177519036747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</row>
    <row r="127" spans="1:39" x14ac:dyDescent="0.25">
      <c r="A127">
        <f t="shared" si="21"/>
        <v>3.2000000000000001E-2</v>
      </c>
      <c r="B127" s="1">
        <f t="shared" si="23"/>
        <v>115.92582197729371</v>
      </c>
      <c r="C127">
        <f t="shared" si="27"/>
        <v>3500</v>
      </c>
      <c r="D127" s="2">
        <v>4.1759798970355728</v>
      </c>
      <c r="E127" s="1">
        <f t="shared" si="18"/>
        <v>188.82110702436046</v>
      </c>
      <c r="F127" s="1">
        <f t="shared" si="19"/>
        <v>566.46332107308137</v>
      </c>
      <c r="G127" s="8">
        <f t="shared" si="22"/>
        <v>900.84246153846095</v>
      </c>
      <c r="H127">
        <v>315</v>
      </c>
      <c r="I127">
        <v>295</v>
      </c>
      <c r="J127" s="1">
        <v>302.07511299006495</v>
      </c>
      <c r="K127" s="2">
        <f t="shared" si="24"/>
        <v>12.924887009935048</v>
      </c>
      <c r="L127" s="8">
        <v>1462.0979131400704</v>
      </c>
      <c r="M127" s="1">
        <f t="shared" si="20"/>
        <v>12.437955243593816</v>
      </c>
      <c r="N127" s="1">
        <f t="shared" si="25"/>
        <v>4179.4287572550074</v>
      </c>
      <c r="O127" s="1">
        <f t="shared" si="26"/>
        <v>993.73891023661781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</row>
    <row r="128" spans="1:39" x14ac:dyDescent="0.25">
      <c r="A128">
        <f t="shared" si="21"/>
        <v>3.7999999999999999E-2</v>
      </c>
      <c r="B128" s="1">
        <f t="shared" si="23"/>
        <v>137.68767028370044</v>
      </c>
      <c r="C128">
        <f t="shared" si="27"/>
        <v>3500</v>
      </c>
      <c r="D128" s="2">
        <v>4.1759798970355728</v>
      </c>
      <c r="E128" s="1">
        <f t="shared" si="18"/>
        <v>188.82110702436046</v>
      </c>
      <c r="F128" s="1">
        <f t="shared" si="19"/>
        <v>566.46332107308137</v>
      </c>
      <c r="G128" s="8">
        <f t="shared" si="22"/>
        <v>1179.2116153846146</v>
      </c>
      <c r="H128">
        <v>315</v>
      </c>
      <c r="I128">
        <v>295</v>
      </c>
      <c r="J128" s="1">
        <v>303.32573790467251</v>
      </c>
      <c r="K128" s="2">
        <f t="shared" si="24"/>
        <v>11.674262095327492</v>
      </c>
      <c r="L128" s="8">
        <v>1567.4514101805571</v>
      </c>
      <c r="M128" s="1">
        <f t="shared" si="20"/>
        <v>13.320995508664017</v>
      </c>
      <c r="N128" s="1">
        <f t="shared" si="25"/>
        <v>4179.2317309593845</v>
      </c>
      <c r="O128" s="1">
        <f t="shared" si="26"/>
        <v>993.55301544523616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</row>
    <row r="129" spans="1:34" x14ac:dyDescent="0.25">
      <c r="A129">
        <f t="shared" si="21"/>
        <v>4.3999999999999997E-2</v>
      </c>
      <c r="B129" s="1">
        <f t="shared" si="23"/>
        <v>159.45369576702441</v>
      </c>
      <c r="C129">
        <f t="shared" si="27"/>
        <v>3500</v>
      </c>
      <c r="D129" s="2">
        <v>4.1759798970355728</v>
      </c>
      <c r="E129" s="1">
        <f t="shared" si="18"/>
        <v>188.82110702436046</v>
      </c>
      <c r="F129" s="1">
        <f t="shared" si="19"/>
        <v>566.46332107308137</v>
      </c>
      <c r="G129" s="8">
        <f t="shared" si="22"/>
        <v>1492.1474615384604</v>
      </c>
      <c r="H129">
        <v>315</v>
      </c>
      <c r="I129">
        <v>295</v>
      </c>
      <c r="J129" s="1">
        <v>304.37393280721847</v>
      </c>
      <c r="K129" s="2">
        <f t="shared" si="24"/>
        <v>10.626067192781534</v>
      </c>
      <c r="L129" s="8">
        <v>1651.3061494384433</v>
      </c>
      <c r="M129" s="1">
        <f t="shared" si="20"/>
        <v>14.022266579499894</v>
      </c>
      <c r="N129" s="1">
        <f t="shared" si="25"/>
        <v>4179.0905575684683</v>
      </c>
      <c r="O129" s="1">
        <f t="shared" si="26"/>
        <v>993.39183853998611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</row>
    <row r="130" spans="1:34" x14ac:dyDescent="0.25">
      <c r="A130">
        <f t="shared" si="21"/>
        <v>0.05</v>
      </c>
      <c r="B130" s="1">
        <f t="shared" ref="B130:B161" si="28">A130/O130*3600*1000</f>
        <v>181.22289962680222</v>
      </c>
      <c r="C130">
        <f t="shared" si="27"/>
        <v>3500</v>
      </c>
      <c r="D130" s="2">
        <v>4.1759798970355728</v>
      </c>
      <c r="E130" s="1">
        <f t="shared" si="18"/>
        <v>188.82110702436046</v>
      </c>
      <c r="F130" s="1">
        <f t="shared" si="19"/>
        <v>566.46332107308137</v>
      </c>
      <c r="G130" s="8">
        <f t="shared" si="22"/>
        <v>1839.649999999999</v>
      </c>
      <c r="H130">
        <v>315</v>
      </c>
      <c r="I130">
        <v>295</v>
      </c>
      <c r="J130" s="1">
        <v>305.25932764311602</v>
      </c>
      <c r="K130" s="2">
        <f t="shared" si="24"/>
        <v>9.7406723568839766</v>
      </c>
      <c r="L130" s="8">
        <v>1719.5385763657869</v>
      </c>
      <c r="M130" s="1">
        <f t="shared" si="20"/>
        <v>14.591784563537171</v>
      </c>
      <c r="N130" s="1">
        <f t="shared" si="25"/>
        <v>4178.9872151317904</v>
      </c>
      <c r="O130" s="1">
        <f t="shared" si="26"/>
        <v>993.25195861383645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</row>
    <row r="131" spans="1:34" x14ac:dyDescent="0.25">
      <c r="A131">
        <f t="shared" si="21"/>
        <v>5.6000000000000001E-2</v>
      </c>
      <c r="B131" s="1">
        <f t="shared" si="28"/>
        <v>202.99456578379292</v>
      </c>
      <c r="C131">
        <f t="shared" si="27"/>
        <v>3500</v>
      </c>
      <c r="D131" s="2">
        <v>4.1759798970355728</v>
      </c>
      <c r="E131" s="1">
        <f t="shared" si="18"/>
        <v>188.82110702436046</v>
      </c>
      <c r="F131" s="1">
        <f t="shared" si="19"/>
        <v>566.46332107308137</v>
      </c>
      <c r="G131" s="8">
        <f t="shared" si="22"/>
        <v>2221.7192307692294</v>
      </c>
      <c r="H131">
        <v>315</v>
      </c>
      <c r="I131">
        <v>295</v>
      </c>
      <c r="J131" s="1">
        <v>306.01427573948877</v>
      </c>
      <c r="K131" s="2">
        <f t="shared" ref="K131:K162" si="29">H131-J131</f>
        <v>8.9857242605112333</v>
      </c>
      <c r="L131" s="8">
        <v>1776.098172752485</v>
      </c>
      <c r="M131" s="1">
        <f t="shared" si="20"/>
        <v>15.063069605633828</v>
      </c>
      <c r="N131" s="1">
        <f t="shared" ref="N131:N162" si="30">((W131 + X131*H131 +Y131*H131^2 +  Z131*H131^3)+(W131 + X131*J131 + Y131*J131^2 +  Z131*J131^3))/2</f>
        <v>4178.9099191398327</v>
      </c>
      <c r="O131" s="1">
        <f t="shared" ref="O131:O162" si="31">((S131 + T131*H131 + U131*H131^2 +  V131*H131^3)+(S131 + T131*J131 + U131*J131^2 +  V131*J131^3))/2</f>
        <v>993.13003390800986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</row>
    <row r="132" spans="1:34" x14ac:dyDescent="0.25">
      <c r="A132">
        <f t="shared" si="21"/>
        <v>6.2E-2</v>
      </c>
      <c r="B132" s="1">
        <f t="shared" si="28"/>
        <v>224.76817234625426</v>
      </c>
      <c r="C132">
        <f t="shared" si="27"/>
        <v>3500</v>
      </c>
      <c r="D132" s="2">
        <v>4.1759798970355728</v>
      </c>
      <c r="E132" s="1">
        <f t="shared" ref="E132:E194" si="32">D132*0.01256*3600</f>
        <v>188.82110702436046</v>
      </c>
      <c r="F132" s="1">
        <f t="shared" ref="F132:F194" si="33">E132*3</f>
        <v>566.46332107308137</v>
      </c>
      <c r="G132" s="8">
        <f t="shared" si="22"/>
        <v>2638.355153846152</v>
      </c>
      <c r="H132">
        <v>315</v>
      </c>
      <c r="I132">
        <v>295</v>
      </c>
      <c r="J132" s="1">
        <v>306.66413003072989</v>
      </c>
      <c r="K132" s="2">
        <f t="shared" si="29"/>
        <v>8.3358699692701066</v>
      </c>
      <c r="L132" s="8">
        <v>1823.722303053019</v>
      </c>
      <c r="M132" s="1">
        <f t="shared" ref="M132:M194" si="34">((H132-I132)-(J132-I132))/(LN((H132-I132)/(J132-I132)))</f>
        <v>15.459299531232274</v>
      </c>
      <c r="N132" s="1">
        <f t="shared" si="30"/>
        <v>4178.8509308325438</v>
      </c>
      <c r="O132" s="1">
        <f t="shared" si="31"/>
        <v>993.02315657112467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</row>
    <row r="133" spans="1:34" x14ac:dyDescent="0.25">
      <c r="A133">
        <f t="shared" si="21"/>
        <v>6.8000000000000005E-2</v>
      </c>
      <c r="B133" s="1">
        <f t="shared" si="28"/>
        <v>246.54333213766125</v>
      </c>
      <c r="C133">
        <f t="shared" si="27"/>
        <v>3500</v>
      </c>
      <c r="D133" s="2">
        <v>4.1759798970355728</v>
      </c>
      <c r="E133" s="1">
        <f t="shared" si="32"/>
        <v>188.82110702436046</v>
      </c>
      <c r="F133" s="1">
        <f t="shared" si="33"/>
        <v>566.46332107308137</v>
      </c>
      <c r="G133" s="8">
        <f t="shared" si="22"/>
        <v>3089.5577692307675</v>
      </c>
      <c r="H133">
        <v>315</v>
      </c>
      <c r="I133">
        <v>295</v>
      </c>
      <c r="J133" s="1">
        <v>307.22856668163973</v>
      </c>
      <c r="K133" s="2">
        <f t="shared" si="29"/>
        <v>7.7714333183602662</v>
      </c>
      <c r="L133" s="8">
        <v>1864.3619157604467</v>
      </c>
      <c r="M133" s="1">
        <f t="shared" si="34"/>
        <v>15.796959862686888</v>
      </c>
      <c r="N133" s="1">
        <f t="shared" si="30"/>
        <v>4178.8050852798942</v>
      </c>
      <c r="O133" s="1">
        <f t="shared" si="31"/>
        <v>992.92890169632392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</row>
    <row r="134" spans="1:34" x14ac:dyDescent="0.25">
      <c r="A134">
        <f t="shared" si="21"/>
        <v>7.3999999999999996E-2</v>
      </c>
      <c r="B134" s="1">
        <f t="shared" si="28"/>
        <v>268.31868411664948</v>
      </c>
      <c r="C134">
        <f t="shared" si="27"/>
        <v>3500</v>
      </c>
      <c r="D134" s="2">
        <v>4.1759798970355728</v>
      </c>
      <c r="E134" s="1">
        <f t="shared" si="32"/>
        <v>188.82110702436046</v>
      </c>
      <c r="F134" s="1">
        <f t="shared" si="33"/>
        <v>566.46332107308137</v>
      </c>
      <c r="G134" s="8">
        <f t="shared" si="22"/>
        <v>3575.3270769230739</v>
      </c>
      <c r="H134">
        <v>315</v>
      </c>
      <c r="I134">
        <v>295</v>
      </c>
      <c r="J134" s="1">
        <v>307.69964555402635</v>
      </c>
      <c r="K134" s="2">
        <f t="shared" si="29"/>
        <v>7.3003544459736531</v>
      </c>
      <c r="L134" s="8">
        <v>1897.8025216436572</v>
      </c>
      <c r="M134" s="1">
        <f t="shared" si="34"/>
        <v>16.074474958233182</v>
      </c>
      <c r="N134" s="1">
        <f t="shared" si="30"/>
        <v>4178.7704893834962</v>
      </c>
      <c r="O134" s="1">
        <f t="shared" si="31"/>
        <v>992.84923402570303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</row>
    <row r="135" spans="1:34" x14ac:dyDescent="0.25">
      <c r="A135">
        <f t="shared" si="21"/>
        <v>8.0000000000000002E-3</v>
      </c>
      <c r="B135" s="1">
        <f t="shared" si="28"/>
        <v>28.955730081174025</v>
      </c>
      <c r="C135">
        <f t="shared" si="27"/>
        <v>4000</v>
      </c>
      <c r="D135" s="2">
        <v>4.8045996315107597</v>
      </c>
      <c r="E135" s="1">
        <f t="shared" si="32"/>
        <v>217.24477693839052</v>
      </c>
      <c r="F135" s="1">
        <f t="shared" si="33"/>
        <v>651.73433081517157</v>
      </c>
      <c r="G135" s="8">
        <f t="shared" si="22"/>
        <v>133.03276923076993</v>
      </c>
      <c r="H135">
        <v>315</v>
      </c>
      <c r="I135">
        <v>295</v>
      </c>
      <c r="J135" s="1">
        <v>295.26190034271633</v>
      </c>
      <c r="K135" s="2">
        <f t="shared" si="29"/>
        <v>19.738099657283669</v>
      </c>
      <c r="L135" s="8">
        <v>578.05356698751621</v>
      </c>
      <c r="M135" s="1">
        <f t="shared" si="34"/>
        <v>4.5526450708139743</v>
      </c>
      <c r="N135" s="1">
        <f t="shared" si="30"/>
        <v>4181.1512927969543</v>
      </c>
      <c r="O135" s="1">
        <f t="shared" si="31"/>
        <v>994.62178709576813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</row>
    <row r="136" spans="1:34" x14ac:dyDescent="0.25">
      <c r="A136">
        <f t="shared" si="21"/>
        <v>1.4E-2</v>
      </c>
      <c r="B136" s="1">
        <f t="shared" si="28"/>
        <v>50.68080571432418</v>
      </c>
      <c r="C136">
        <f t="shared" si="27"/>
        <v>4000</v>
      </c>
      <c r="D136" s="2">
        <v>4.8045996315107597</v>
      </c>
      <c r="E136" s="1">
        <f t="shared" si="32"/>
        <v>217.24477693839052</v>
      </c>
      <c r="F136" s="1">
        <f t="shared" si="33"/>
        <v>651.73433081517157</v>
      </c>
      <c r="G136" s="8">
        <f t="shared" si="22"/>
        <v>273.1351538461542</v>
      </c>
      <c r="H136">
        <v>315</v>
      </c>
      <c r="I136">
        <v>295</v>
      </c>
      <c r="J136" s="1">
        <v>296.65937873156258</v>
      </c>
      <c r="K136" s="2">
        <f t="shared" si="29"/>
        <v>18.340621268437417</v>
      </c>
      <c r="L136" s="8">
        <v>938.16694819992608</v>
      </c>
      <c r="M136" s="1">
        <f t="shared" si="34"/>
        <v>7.3678151766854354</v>
      </c>
      <c r="N136" s="1">
        <f t="shared" si="30"/>
        <v>4180.6981891218256</v>
      </c>
      <c r="O136" s="1">
        <f t="shared" si="31"/>
        <v>994.45932813485615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</row>
    <row r="137" spans="1:34" x14ac:dyDescent="0.25">
      <c r="A137">
        <f t="shared" si="21"/>
        <v>0.02</v>
      </c>
      <c r="B137" s="1">
        <f t="shared" si="28"/>
        <v>72.417640665215075</v>
      </c>
      <c r="C137">
        <f t="shared" si="27"/>
        <v>4000</v>
      </c>
      <c r="D137" s="2">
        <v>4.8045996315107597</v>
      </c>
      <c r="E137" s="1">
        <f t="shared" si="32"/>
        <v>217.24477693839052</v>
      </c>
      <c r="F137" s="1">
        <f t="shared" si="33"/>
        <v>651.73433081517157</v>
      </c>
      <c r="G137" s="8">
        <f t="shared" si="22"/>
        <v>447.8042307692308</v>
      </c>
      <c r="H137">
        <v>315</v>
      </c>
      <c r="I137">
        <v>295</v>
      </c>
      <c r="J137" s="1">
        <v>298.48044771705679</v>
      </c>
      <c r="K137" s="2">
        <f t="shared" si="29"/>
        <v>16.519552282943209</v>
      </c>
      <c r="L137" s="8">
        <v>1205.7680402839567</v>
      </c>
      <c r="M137" s="1">
        <f t="shared" si="34"/>
        <v>9.4474568834629977</v>
      </c>
      <c r="N137" s="1">
        <f t="shared" si="30"/>
        <v>4180.1893525379382</v>
      </c>
      <c r="O137" s="1">
        <f t="shared" si="31"/>
        <v>994.23288771384011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</row>
    <row r="138" spans="1:34" x14ac:dyDescent="0.25">
      <c r="A138">
        <f t="shared" si="21"/>
        <v>2.5999999999999999E-2</v>
      </c>
      <c r="B138" s="1">
        <f t="shared" si="28"/>
        <v>94.164494100625561</v>
      </c>
      <c r="C138">
        <f t="shared" si="27"/>
        <v>4000</v>
      </c>
      <c r="D138" s="2">
        <v>4.8045996315107597</v>
      </c>
      <c r="E138" s="1">
        <f t="shared" si="32"/>
        <v>217.24477693839052</v>
      </c>
      <c r="F138" s="1">
        <f t="shared" si="33"/>
        <v>651.73433081517157</v>
      </c>
      <c r="G138" s="8">
        <f t="shared" si="22"/>
        <v>657.03999999999974</v>
      </c>
      <c r="H138">
        <v>315</v>
      </c>
      <c r="I138">
        <v>295</v>
      </c>
      <c r="J138" s="1">
        <v>300.19248361077734</v>
      </c>
      <c r="K138" s="2">
        <f t="shared" si="29"/>
        <v>14.807516389222656</v>
      </c>
      <c r="L138" s="8">
        <v>1403.9022644797685</v>
      </c>
      <c r="M138" s="1">
        <f t="shared" si="34"/>
        <v>10.980567368606375</v>
      </c>
      <c r="N138" s="1">
        <f t="shared" si="30"/>
        <v>4179.7890755178969</v>
      </c>
      <c r="O138" s="1">
        <f t="shared" si="31"/>
        <v>994.00523407450862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</row>
    <row r="139" spans="1:34" x14ac:dyDescent="0.25">
      <c r="A139">
        <f t="shared" si="21"/>
        <v>3.2000000000000001E-2</v>
      </c>
      <c r="B139" s="1">
        <f t="shared" si="28"/>
        <v>115.91900512959903</v>
      </c>
      <c r="C139">
        <f t="shared" si="27"/>
        <v>4000</v>
      </c>
      <c r="D139" s="2">
        <v>4.8045996315107597</v>
      </c>
      <c r="E139" s="1">
        <f t="shared" si="32"/>
        <v>217.24477693839052</v>
      </c>
      <c r="F139" s="1">
        <f t="shared" si="33"/>
        <v>651.73433081517157</v>
      </c>
      <c r="G139" s="8">
        <f t="shared" si="22"/>
        <v>900.84246153846095</v>
      </c>
      <c r="H139">
        <v>315</v>
      </c>
      <c r="I139">
        <v>295</v>
      </c>
      <c r="J139" s="1">
        <v>301.67177698614728</v>
      </c>
      <c r="K139" s="2">
        <f t="shared" si="29"/>
        <v>13.328223013852721</v>
      </c>
      <c r="L139" s="8">
        <v>1554.3002574093832</v>
      </c>
      <c r="M139" s="1">
        <f t="shared" si="34"/>
        <v>12.140338987708713</v>
      </c>
      <c r="N139" s="1">
        <f t="shared" si="30"/>
        <v>4179.4993037662671</v>
      </c>
      <c r="O139" s="1">
        <f t="shared" si="31"/>
        <v>993.79734903008205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</row>
    <row r="140" spans="1:34" x14ac:dyDescent="0.25">
      <c r="A140">
        <f t="shared" si="21"/>
        <v>3.7999999999999999E-2</v>
      </c>
      <c r="B140" s="1">
        <f t="shared" si="28"/>
        <v>137.67926828623882</v>
      </c>
      <c r="C140">
        <f t="shared" si="27"/>
        <v>4000</v>
      </c>
      <c r="D140" s="2">
        <v>4.8045996315107597</v>
      </c>
      <c r="E140" s="1">
        <f t="shared" si="32"/>
        <v>217.24477693839052</v>
      </c>
      <c r="F140" s="1">
        <f t="shared" si="33"/>
        <v>651.73433081517157</v>
      </c>
      <c r="G140" s="8">
        <f t="shared" si="22"/>
        <v>1179.2116153846146</v>
      </c>
      <c r="H140">
        <v>315</v>
      </c>
      <c r="I140">
        <v>295</v>
      </c>
      <c r="J140" s="1">
        <v>302.92299778047499</v>
      </c>
      <c r="K140" s="2">
        <f t="shared" si="29"/>
        <v>12.077002219525014</v>
      </c>
      <c r="L140" s="8">
        <v>1671.6392559493695</v>
      </c>
      <c r="M140" s="1">
        <f t="shared" si="34"/>
        <v>13.042645357350835</v>
      </c>
      <c r="N140" s="1">
        <f t="shared" si="30"/>
        <v>4179.2916820756673</v>
      </c>
      <c r="O140" s="1">
        <f t="shared" si="31"/>
        <v>993.61364788480114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</row>
    <row r="141" spans="1:34" x14ac:dyDescent="0.25">
      <c r="A141">
        <f t="shared" si="21"/>
        <v>4.3999999999999997E-2</v>
      </c>
      <c r="B141" s="1">
        <f t="shared" si="28"/>
        <v>159.44388318972523</v>
      </c>
      <c r="C141">
        <f t="shared" si="27"/>
        <v>4000</v>
      </c>
      <c r="D141" s="2">
        <v>4.8045996315107597</v>
      </c>
      <c r="E141" s="1">
        <f t="shared" si="32"/>
        <v>217.24477693839052</v>
      </c>
      <c r="F141" s="1">
        <f t="shared" si="33"/>
        <v>651.73433081517157</v>
      </c>
      <c r="G141" s="8">
        <f t="shared" si="22"/>
        <v>1492.1474615384604</v>
      </c>
      <c r="H141">
        <v>315</v>
      </c>
      <c r="I141">
        <v>295</v>
      </c>
      <c r="J141" s="1">
        <v>303.98003258695172</v>
      </c>
      <c r="K141" s="2">
        <f t="shared" si="29"/>
        <v>11.019967413048278</v>
      </c>
      <c r="L141" s="8">
        <v>1765.464042613015</v>
      </c>
      <c r="M141" s="1">
        <f t="shared" si="34"/>
        <v>13.76242234621524</v>
      </c>
      <c r="N141" s="1">
        <f t="shared" si="30"/>
        <v>4179.1411469469649</v>
      </c>
      <c r="O141" s="1">
        <f t="shared" si="31"/>
        <v>993.4529743704054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</row>
    <row r="142" spans="1:34" x14ac:dyDescent="0.25">
      <c r="A142">
        <f t="shared" si="21"/>
        <v>0.05</v>
      </c>
      <c r="B142" s="1">
        <f t="shared" si="28"/>
        <v>181.21183832558486</v>
      </c>
      <c r="C142">
        <f t="shared" si="27"/>
        <v>4000</v>
      </c>
      <c r="D142" s="2">
        <v>4.8045996315107597</v>
      </c>
      <c r="E142" s="1">
        <f t="shared" si="32"/>
        <v>217.24477693839052</v>
      </c>
      <c r="F142" s="1">
        <f t="shared" si="33"/>
        <v>651.73433081517157</v>
      </c>
      <c r="G142" s="8">
        <f t="shared" si="22"/>
        <v>1839.649999999999</v>
      </c>
      <c r="H142">
        <v>315</v>
      </c>
      <c r="I142">
        <v>295</v>
      </c>
      <c r="J142" s="1">
        <v>304.87819381599115</v>
      </c>
      <c r="K142" s="2">
        <f t="shared" si="29"/>
        <v>10.121806184008847</v>
      </c>
      <c r="L142" s="8">
        <v>1842.080109104942</v>
      </c>
      <c r="M142" s="1">
        <f t="shared" si="34"/>
        <v>14.34897790017817</v>
      </c>
      <c r="N142" s="1">
        <f t="shared" si="30"/>
        <v>4179.0299765078817</v>
      </c>
      <c r="O142" s="1">
        <f t="shared" si="31"/>
        <v>993.3125874292632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</row>
    <row r="143" spans="1:34" x14ac:dyDescent="0.25">
      <c r="A143">
        <f t="shared" si="21"/>
        <v>5.6000000000000001E-2</v>
      </c>
      <c r="B143" s="1">
        <f t="shared" si="28"/>
        <v>202.98239894608386</v>
      </c>
      <c r="C143">
        <f t="shared" si="27"/>
        <v>4000</v>
      </c>
      <c r="D143" s="2">
        <v>4.8045996315107597</v>
      </c>
      <c r="E143" s="1">
        <f t="shared" si="32"/>
        <v>217.24477693839052</v>
      </c>
      <c r="F143" s="1">
        <f t="shared" si="33"/>
        <v>651.73433081517157</v>
      </c>
      <c r="G143" s="8">
        <f t="shared" si="22"/>
        <v>2221.7192307692294</v>
      </c>
      <c r="H143">
        <v>315</v>
      </c>
      <c r="I143">
        <v>295</v>
      </c>
      <c r="J143" s="1">
        <v>305.64755197000346</v>
      </c>
      <c r="K143" s="2">
        <f t="shared" si="29"/>
        <v>9.3524480299965376</v>
      </c>
      <c r="L143" s="8">
        <v>1905.7682176635512</v>
      </c>
      <c r="M143" s="1">
        <f t="shared" si="34"/>
        <v>14.835682671442155</v>
      </c>
      <c r="N143" s="1">
        <f t="shared" si="30"/>
        <v>4178.9462596747362</v>
      </c>
      <c r="O143" s="1">
        <f t="shared" si="31"/>
        <v>993.18956247802043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</row>
    <row r="144" spans="1:34" x14ac:dyDescent="0.25">
      <c r="A144">
        <f t="shared" ref="A144:A194" si="35">A132</f>
        <v>6.2E-2</v>
      </c>
      <c r="B144" s="1">
        <f t="shared" si="28"/>
        <v>224.75502416536438</v>
      </c>
      <c r="C144">
        <f t="shared" si="27"/>
        <v>4000</v>
      </c>
      <c r="D144" s="2">
        <v>4.8045996315107597</v>
      </c>
      <c r="E144" s="1">
        <f t="shared" si="32"/>
        <v>217.24477693839052</v>
      </c>
      <c r="F144" s="1">
        <f t="shared" si="33"/>
        <v>651.73433081517157</v>
      </c>
      <c r="G144" s="8">
        <f t="shared" si="22"/>
        <v>2638.355153846152</v>
      </c>
      <c r="H144">
        <v>315</v>
      </c>
      <c r="I144">
        <v>295</v>
      </c>
      <c r="J144" s="1">
        <v>306.3122441304655</v>
      </c>
      <c r="K144" s="2">
        <f t="shared" si="29"/>
        <v>8.6877558695344987</v>
      </c>
      <c r="L144" s="8">
        <v>1959.5177666119771</v>
      </c>
      <c r="M144" s="1">
        <f t="shared" si="34"/>
        <v>15.245780403734614</v>
      </c>
      <c r="N144" s="1">
        <f t="shared" si="30"/>
        <v>4178.8820278932453</v>
      </c>
      <c r="O144" s="1">
        <f t="shared" si="31"/>
        <v>993.08124847869794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</row>
    <row r="145" spans="1:34" x14ac:dyDescent="0.25">
      <c r="A145">
        <f t="shared" si="35"/>
        <v>6.8000000000000005E-2</v>
      </c>
      <c r="B145" s="1">
        <f t="shared" si="28"/>
        <v>246.52930952573158</v>
      </c>
      <c r="C145">
        <f t="shared" si="27"/>
        <v>4000</v>
      </c>
      <c r="D145" s="2">
        <v>4.8045996315107597</v>
      </c>
      <c r="E145" s="1">
        <f t="shared" si="32"/>
        <v>217.24477693839052</v>
      </c>
      <c r="F145" s="1">
        <f t="shared" si="33"/>
        <v>651.73433081517157</v>
      </c>
      <c r="G145" s="8">
        <f t="shared" si="22"/>
        <v>3089.5577692307675</v>
      </c>
      <c r="H145">
        <v>315</v>
      </c>
      <c r="I145">
        <v>295</v>
      </c>
      <c r="J145" s="1">
        <v>306.89130241267515</v>
      </c>
      <c r="K145" s="2">
        <f t="shared" si="29"/>
        <v>8.1086975873248548</v>
      </c>
      <c r="L145" s="8">
        <v>2005.4718513912035</v>
      </c>
      <c r="M145" s="1">
        <f t="shared" si="34"/>
        <v>15.595897704223361</v>
      </c>
      <c r="N145" s="1">
        <f t="shared" si="30"/>
        <v>4178.831890440898</v>
      </c>
      <c r="O145" s="1">
        <f t="shared" si="31"/>
        <v>992.98537959215332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</row>
    <row r="146" spans="1:34" x14ac:dyDescent="0.25">
      <c r="A146">
        <f t="shared" si="35"/>
        <v>7.3999999999999996E-2</v>
      </c>
      <c r="B146" s="1">
        <f t="shared" si="28"/>
        <v>268.30385601478048</v>
      </c>
      <c r="C146">
        <f t="shared" si="27"/>
        <v>4000</v>
      </c>
      <c r="D146" s="2">
        <v>4.8045996315107597</v>
      </c>
      <c r="E146" s="1">
        <f t="shared" si="32"/>
        <v>217.24477693839052</v>
      </c>
      <c r="F146" s="1">
        <f t="shared" si="33"/>
        <v>651.73433081517157</v>
      </c>
      <c r="G146" s="8">
        <f t="shared" si="22"/>
        <v>3575.3270769230739</v>
      </c>
      <c r="H146">
        <v>315</v>
      </c>
      <c r="I146">
        <v>295</v>
      </c>
      <c r="J146" s="1">
        <v>307.37576772684332</v>
      </c>
      <c r="K146" s="2">
        <f t="shared" si="29"/>
        <v>7.6242322731566787</v>
      </c>
      <c r="L146" s="8">
        <v>2043.3450030663103</v>
      </c>
      <c r="M146" s="1">
        <f t="shared" si="34"/>
        <v>15.884084336854738</v>
      </c>
      <c r="N146" s="1">
        <f t="shared" si="30"/>
        <v>4178.7939234778423</v>
      </c>
      <c r="O146" s="1">
        <f t="shared" si="31"/>
        <v>992.90410490904162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</row>
    <row r="147" spans="1:34" x14ac:dyDescent="0.25">
      <c r="A147">
        <f t="shared" si="35"/>
        <v>8.0000000000000002E-3</v>
      </c>
      <c r="B147" s="1">
        <f t="shared" si="28"/>
        <v>28.955564999778321</v>
      </c>
      <c r="C147">
        <f t="shared" si="27"/>
        <v>4500</v>
      </c>
      <c r="D147" s="2">
        <v>5.4323326528326747</v>
      </c>
      <c r="E147" s="1">
        <f t="shared" si="32"/>
        <v>245.62835323048222</v>
      </c>
      <c r="F147" s="1">
        <f t="shared" si="33"/>
        <v>736.88505969144671</v>
      </c>
      <c r="G147" s="8">
        <f t="shared" si="22"/>
        <v>133.03276923076993</v>
      </c>
      <c r="H147">
        <v>315</v>
      </c>
      <c r="I147">
        <v>295</v>
      </c>
      <c r="J147" s="1">
        <v>295.21151396106529</v>
      </c>
      <c r="K147" s="2">
        <f t="shared" si="29"/>
        <v>19.788486038934707</v>
      </c>
      <c r="L147" s="8">
        <v>593.95554902727963</v>
      </c>
      <c r="M147" s="1">
        <f t="shared" si="34"/>
        <v>4.3498859275092583</v>
      </c>
      <c r="N147" s="1">
        <f t="shared" si="30"/>
        <v>4181.1686942769074</v>
      </c>
      <c r="O147" s="1">
        <f t="shared" si="31"/>
        <v>994.62745763104567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</row>
    <row r="148" spans="1:34" x14ac:dyDescent="0.25">
      <c r="A148">
        <f t="shared" si="35"/>
        <v>1.4E-2</v>
      </c>
      <c r="B148" s="1">
        <f t="shared" si="28"/>
        <v>50.679635661750851</v>
      </c>
      <c r="C148">
        <f t="shared" si="27"/>
        <v>4500</v>
      </c>
      <c r="D148" s="2">
        <v>5.4323326528326747</v>
      </c>
      <c r="E148" s="1">
        <f t="shared" si="32"/>
        <v>245.62835323048222</v>
      </c>
      <c r="F148" s="1">
        <f t="shared" si="33"/>
        <v>736.88505969144671</v>
      </c>
      <c r="G148" s="8">
        <f t="shared" si="22"/>
        <v>273.1351538461542</v>
      </c>
      <c r="H148">
        <v>315</v>
      </c>
      <c r="I148">
        <v>295</v>
      </c>
      <c r="J148" s="1">
        <v>296.46695661527559</v>
      </c>
      <c r="K148" s="2">
        <f t="shared" si="29"/>
        <v>18.533043384724408</v>
      </c>
      <c r="L148" s="8">
        <v>971.62983958827897</v>
      </c>
      <c r="M148" s="1">
        <f t="shared" si="34"/>
        <v>7.0938729068388549</v>
      </c>
      <c r="N148" s="1">
        <f t="shared" si="30"/>
        <v>4180.7572535994104</v>
      </c>
      <c r="O148" s="1">
        <f t="shared" si="31"/>
        <v>994.48228744939661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</row>
    <row r="149" spans="1:34" x14ac:dyDescent="0.25">
      <c r="A149">
        <f t="shared" si="35"/>
        <v>0.02</v>
      </c>
      <c r="B149" s="1">
        <f t="shared" si="28"/>
        <v>72.414937714376464</v>
      </c>
      <c r="C149">
        <f t="shared" si="27"/>
        <v>4500</v>
      </c>
      <c r="D149" s="2">
        <v>5.4323326528326747</v>
      </c>
      <c r="E149" s="1">
        <f t="shared" si="32"/>
        <v>245.62835323048222</v>
      </c>
      <c r="F149" s="1">
        <f t="shared" si="33"/>
        <v>736.88505969144671</v>
      </c>
      <c r="G149" s="8">
        <f t="shared" si="22"/>
        <v>447.8042307692308</v>
      </c>
      <c r="H149">
        <v>315</v>
      </c>
      <c r="I149">
        <v>295</v>
      </c>
      <c r="J149" s="1">
        <v>298.19081437926184</v>
      </c>
      <c r="K149" s="2">
        <f t="shared" si="29"/>
        <v>16.809185620738162</v>
      </c>
      <c r="L149" s="8">
        <v>1257.5045617979742</v>
      </c>
      <c r="M149" s="1">
        <f t="shared" si="34"/>
        <v>9.1580428639748437</v>
      </c>
      <c r="N149" s="1">
        <f t="shared" si="30"/>
        <v>4180.2643719088346</v>
      </c>
      <c r="O149" s="1">
        <f t="shared" si="31"/>
        <v>994.26999832530305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</row>
    <row r="150" spans="1:34" x14ac:dyDescent="0.25">
      <c r="A150">
        <f t="shared" si="35"/>
        <v>2.5999999999999999E-2</v>
      </c>
      <c r="B150" s="1">
        <f t="shared" si="28"/>
        <v>94.160138872036043</v>
      </c>
      <c r="C150">
        <f t="shared" si="27"/>
        <v>4500</v>
      </c>
      <c r="D150" s="2">
        <v>5.4323326528326747</v>
      </c>
      <c r="E150" s="1">
        <f t="shared" si="32"/>
        <v>245.62835323048222</v>
      </c>
      <c r="F150" s="1">
        <f t="shared" si="33"/>
        <v>736.88505969144671</v>
      </c>
      <c r="G150" s="8">
        <f t="shared" si="22"/>
        <v>657.03999999999974</v>
      </c>
      <c r="H150">
        <v>315</v>
      </c>
      <c r="I150">
        <v>295</v>
      </c>
      <c r="J150" s="1">
        <v>299.85508009072907</v>
      </c>
      <c r="K150" s="2">
        <f t="shared" si="29"/>
        <v>15.144919909270925</v>
      </c>
      <c r="L150" s="8">
        <v>1471.725401264945</v>
      </c>
      <c r="M150" s="1">
        <f t="shared" si="34"/>
        <v>10.697780954504376</v>
      </c>
      <c r="N150" s="1">
        <f t="shared" si="30"/>
        <v>4179.8622774646465</v>
      </c>
      <c r="O150" s="1">
        <f t="shared" si="31"/>
        <v>994.05121021754985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</row>
    <row r="151" spans="1:34" x14ac:dyDescent="0.25">
      <c r="A151">
        <f t="shared" si="35"/>
        <v>3.2000000000000001E-2</v>
      </c>
      <c r="B151" s="1">
        <f t="shared" si="28"/>
        <v>115.91306394618331</v>
      </c>
      <c r="C151">
        <f t="shared" si="27"/>
        <v>4500</v>
      </c>
      <c r="D151" s="2">
        <v>5.4323326528326747</v>
      </c>
      <c r="E151" s="1">
        <f t="shared" si="32"/>
        <v>245.62835323048222</v>
      </c>
      <c r="F151" s="1">
        <f t="shared" si="33"/>
        <v>736.88505969144671</v>
      </c>
      <c r="G151" s="8">
        <f t="shared" si="22"/>
        <v>900.84246153846095</v>
      </c>
      <c r="H151">
        <v>315</v>
      </c>
      <c r="I151">
        <v>295</v>
      </c>
      <c r="J151" s="1">
        <v>301.31592717555702</v>
      </c>
      <c r="K151" s="2">
        <f t="shared" si="29"/>
        <v>13.684072824442978</v>
      </c>
      <c r="L151" s="8">
        <v>1635.6461471320854</v>
      </c>
      <c r="M151" s="1">
        <f t="shared" si="34"/>
        <v>11.871757536374357</v>
      </c>
      <c r="N151" s="1">
        <f t="shared" si="30"/>
        <v>4179.5644925314791</v>
      </c>
      <c r="O151" s="1">
        <f t="shared" si="31"/>
        <v>993.84828662182213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</row>
    <row r="152" spans="1:34" x14ac:dyDescent="0.25">
      <c r="A152">
        <f t="shared" si="35"/>
        <v>3.7999999999999999E-2</v>
      </c>
      <c r="B152" s="1">
        <f t="shared" si="28"/>
        <v>137.67187432701664</v>
      </c>
      <c r="C152">
        <f t="shared" si="27"/>
        <v>4500</v>
      </c>
      <c r="D152" s="2">
        <v>5.4323326528326747</v>
      </c>
      <c r="E152" s="1">
        <f t="shared" si="32"/>
        <v>245.62835323048222</v>
      </c>
      <c r="F152" s="1">
        <f t="shared" si="33"/>
        <v>736.88505969144671</v>
      </c>
      <c r="G152" s="8">
        <f t="shared" si="22"/>
        <v>1179.2116153846146</v>
      </c>
      <c r="H152">
        <v>315</v>
      </c>
      <c r="I152">
        <v>295</v>
      </c>
      <c r="J152" s="1">
        <v>302.56446899666327</v>
      </c>
      <c r="K152" s="2">
        <f t="shared" si="29"/>
        <v>12.435531003336735</v>
      </c>
      <c r="L152" s="8">
        <v>1764.2658046245783</v>
      </c>
      <c r="M152" s="1">
        <f t="shared" si="34"/>
        <v>12.790201751697376</v>
      </c>
      <c r="N152" s="1">
        <f t="shared" si="30"/>
        <v>4179.3478200183117</v>
      </c>
      <c r="O152" s="1">
        <f t="shared" si="31"/>
        <v>993.6670120075097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</row>
    <row r="153" spans="1:34" x14ac:dyDescent="0.25">
      <c r="A153">
        <f t="shared" si="35"/>
        <v>4.3999999999999997E-2</v>
      </c>
      <c r="B153" s="1">
        <f t="shared" si="28"/>
        <v>159.43518419189101</v>
      </c>
      <c r="C153">
        <f t="shared" si="27"/>
        <v>4500</v>
      </c>
      <c r="D153" s="2">
        <v>5.4323326528326747</v>
      </c>
      <c r="E153" s="1">
        <f t="shared" si="32"/>
        <v>245.62835323048222</v>
      </c>
      <c r="F153" s="1">
        <f t="shared" si="33"/>
        <v>736.88505969144671</v>
      </c>
      <c r="G153" s="8">
        <f t="shared" si="22"/>
        <v>1492.1474615384604</v>
      </c>
      <c r="H153">
        <v>315</v>
      </c>
      <c r="I153">
        <v>295</v>
      </c>
      <c r="J153" s="1">
        <v>303.62706229646994</v>
      </c>
      <c r="K153" s="2">
        <f t="shared" si="29"/>
        <v>11.372937703530056</v>
      </c>
      <c r="L153" s="8">
        <v>1867.5471176123078</v>
      </c>
      <c r="M153" s="1">
        <f t="shared" si="34"/>
        <v>13.525875161595772</v>
      </c>
      <c r="N153" s="1">
        <f t="shared" si="30"/>
        <v>4179.1889816680914</v>
      </c>
      <c r="O153" s="1">
        <f t="shared" si="31"/>
        <v>993.50717849928844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</row>
    <row r="154" spans="1:34" x14ac:dyDescent="0.25">
      <c r="A154">
        <f t="shared" si="35"/>
        <v>0.05</v>
      </c>
      <c r="B154" s="1">
        <f t="shared" si="28"/>
        <v>181.20197552572517</v>
      </c>
      <c r="C154">
        <f t="shared" si="27"/>
        <v>4500</v>
      </c>
      <c r="D154" s="2">
        <v>5.4323326528326747</v>
      </c>
      <c r="E154" s="1">
        <f t="shared" si="32"/>
        <v>245.62835323048222</v>
      </c>
      <c r="F154" s="1">
        <f t="shared" si="33"/>
        <v>736.88505969144671</v>
      </c>
      <c r="G154" s="8">
        <f t="shared" si="22"/>
        <v>1839.649999999999</v>
      </c>
      <c r="H154">
        <v>315</v>
      </c>
      <c r="I154">
        <v>295</v>
      </c>
      <c r="J154" s="1">
        <v>304.53494522562511</v>
      </c>
      <c r="K154" s="2">
        <f t="shared" si="29"/>
        <v>10.465054774374892</v>
      </c>
      <c r="L154" s="8">
        <v>1952.1615629447297</v>
      </c>
      <c r="M154" s="1">
        <f t="shared" si="34"/>
        <v>14.127289202719494</v>
      </c>
      <c r="N154" s="1">
        <f t="shared" si="30"/>
        <v>4179.0707097687427</v>
      </c>
      <c r="O154" s="1">
        <f t="shared" si="31"/>
        <v>993.36665330365281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</row>
    <row r="155" spans="1:34" x14ac:dyDescent="0.25">
      <c r="A155">
        <f t="shared" si="35"/>
        <v>5.6000000000000001E-2</v>
      </c>
      <c r="B155" s="1">
        <f t="shared" si="28"/>
        <v>202.97149974068859</v>
      </c>
      <c r="C155">
        <f t="shared" si="27"/>
        <v>4500</v>
      </c>
      <c r="D155" s="2">
        <v>5.4323326528326747</v>
      </c>
      <c r="E155" s="1">
        <f t="shared" si="32"/>
        <v>245.62835323048222</v>
      </c>
      <c r="F155" s="1">
        <f t="shared" si="33"/>
        <v>736.88505969144671</v>
      </c>
      <c r="G155" s="8">
        <f t="shared" si="22"/>
        <v>2221.7192307692294</v>
      </c>
      <c r="H155">
        <v>315</v>
      </c>
      <c r="I155">
        <v>295</v>
      </c>
      <c r="J155" s="1">
        <v>305.31597036442372</v>
      </c>
      <c r="K155" s="2">
        <f t="shared" si="29"/>
        <v>9.6840296355762803</v>
      </c>
      <c r="L155" s="8">
        <v>2022.6817248695338</v>
      </c>
      <c r="M155" s="1">
        <f t="shared" si="34"/>
        <v>14.627580524019899</v>
      </c>
      <c r="N155" s="1">
        <f t="shared" si="30"/>
        <v>4178.9810777533676</v>
      </c>
      <c r="O155" s="1">
        <f t="shared" si="31"/>
        <v>993.24289497569464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</row>
    <row r="156" spans="1:34" x14ac:dyDescent="0.25">
      <c r="A156">
        <f t="shared" si="35"/>
        <v>6.2E-2</v>
      </c>
      <c r="B156" s="1">
        <f t="shared" si="28"/>
        <v>224.74320057705211</v>
      </c>
      <c r="C156">
        <f t="shared" si="27"/>
        <v>4500</v>
      </c>
      <c r="D156" s="2">
        <v>5.4323326528326747</v>
      </c>
      <c r="E156" s="1">
        <f t="shared" si="32"/>
        <v>245.62835323048222</v>
      </c>
      <c r="F156" s="1">
        <f t="shared" si="33"/>
        <v>736.88505969144671</v>
      </c>
      <c r="G156" s="8">
        <f t="shared" ref="G156:G194" si="36">G144</f>
        <v>2638.355153846152</v>
      </c>
      <c r="H156">
        <v>315</v>
      </c>
      <c r="I156">
        <v>295</v>
      </c>
      <c r="J156" s="1">
        <v>305.99305654575414</v>
      </c>
      <c r="K156" s="2">
        <f t="shared" si="29"/>
        <v>9.0069434542458566</v>
      </c>
      <c r="L156" s="8">
        <v>2082.3235410844873</v>
      </c>
      <c r="M156" s="1">
        <f t="shared" si="34"/>
        <v>15.049989448860506</v>
      </c>
      <c r="N156" s="1">
        <f t="shared" si="30"/>
        <v>4178.9119608204182</v>
      </c>
      <c r="O156" s="1">
        <f t="shared" si="31"/>
        <v>993.13349381387388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</row>
    <row r="157" spans="1:34" x14ac:dyDescent="0.25">
      <c r="A157">
        <f t="shared" si="35"/>
        <v>6.8000000000000005E-2</v>
      </c>
      <c r="B157" s="1">
        <f t="shared" si="28"/>
        <v>246.51665898905748</v>
      </c>
      <c r="C157">
        <f t="shared" si="27"/>
        <v>4500</v>
      </c>
      <c r="D157" s="2">
        <v>5.4323326528326747</v>
      </c>
      <c r="E157" s="1">
        <f t="shared" si="32"/>
        <v>245.62835323048222</v>
      </c>
      <c r="F157" s="1">
        <f t="shared" si="33"/>
        <v>736.88505969144671</v>
      </c>
      <c r="G157" s="8">
        <f t="shared" si="36"/>
        <v>3089.5577692307675</v>
      </c>
      <c r="H157">
        <v>315</v>
      </c>
      <c r="I157">
        <v>295</v>
      </c>
      <c r="J157" s="1">
        <v>306.58456584577766</v>
      </c>
      <c r="K157" s="2">
        <f t="shared" si="29"/>
        <v>8.4154341542223392</v>
      </c>
      <c r="L157" s="8">
        <v>2133.4052605448069</v>
      </c>
      <c r="M157" s="1">
        <f t="shared" si="34"/>
        <v>15.411229268705982</v>
      </c>
      <c r="N157" s="1">
        <f t="shared" si="30"/>
        <v>4178.8577902147445</v>
      </c>
      <c r="O157" s="1">
        <f t="shared" si="31"/>
        <v>993.03633678917549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</row>
    <row r="158" spans="1:34" x14ac:dyDescent="0.25">
      <c r="A158">
        <f t="shared" si="35"/>
        <v>7.3999999999999996E-2</v>
      </c>
      <c r="B158" s="1">
        <f t="shared" si="28"/>
        <v>268.29044389567372</v>
      </c>
      <c r="C158">
        <f t="shared" si="27"/>
        <v>4500</v>
      </c>
      <c r="D158" s="2">
        <v>5.4323326528326747</v>
      </c>
      <c r="E158" s="1">
        <f t="shared" si="32"/>
        <v>245.62835323048222</v>
      </c>
      <c r="F158" s="1">
        <f t="shared" si="33"/>
        <v>736.88505969144671</v>
      </c>
      <c r="G158" s="8">
        <f t="shared" si="36"/>
        <v>3575.3270769230739</v>
      </c>
      <c r="H158">
        <v>315</v>
      </c>
      <c r="I158">
        <v>295</v>
      </c>
      <c r="J158" s="1">
        <v>307.08057933144948</v>
      </c>
      <c r="K158" s="2">
        <f t="shared" si="29"/>
        <v>7.9194206685505151</v>
      </c>
      <c r="L158" s="8">
        <v>2175.5657041018562</v>
      </c>
      <c r="M158" s="1">
        <f t="shared" si="34"/>
        <v>15.708986945883591</v>
      </c>
      <c r="N158" s="1">
        <f t="shared" si="30"/>
        <v>4178.8166342429204</v>
      </c>
      <c r="O158" s="1">
        <f t="shared" si="31"/>
        <v>992.95374122080602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</row>
    <row r="159" spans="1:34" x14ac:dyDescent="0.25">
      <c r="A159">
        <f t="shared" si="35"/>
        <v>8.0000000000000002E-3</v>
      </c>
      <c r="B159" s="1">
        <f t="shared" si="28"/>
        <v>28.955439659884021</v>
      </c>
      <c r="C159">
        <f t="shared" si="27"/>
        <v>5000</v>
      </c>
      <c r="D159" s="2">
        <v>6.0592650546552482</v>
      </c>
      <c r="E159" s="1">
        <f t="shared" si="32"/>
        <v>273.97572871129171</v>
      </c>
      <c r="F159" s="1">
        <f t="shared" si="33"/>
        <v>821.92718613387513</v>
      </c>
      <c r="G159" s="8">
        <f t="shared" si="36"/>
        <v>133.03276923076993</v>
      </c>
      <c r="H159">
        <v>315</v>
      </c>
      <c r="I159">
        <v>295</v>
      </c>
      <c r="J159" s="1">
        <v>295.17317904412852</v>
      </c>
      <c r="K159" s="2">
        <f t="shared" si="29"/>
        <v>19.826820955871483</v>
      </c>
      <c r="L159" s="8">
        <v>607.42433962548239</v>
      </c>
      <c r="M159" s="1">
        <f t="shared" si="34"/>
        <v>4.1748044832424078</v>
      </c>
      <c r="N159" s="1">
        <f t="shared" si="30"/>
        <v>4181.1819843306275</v>
      </c>
      <c r="O159" s="1">
        <f t="shared" si="31"/>
        <v>994.63176309150049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</row>
    <row r="160" spans="1:34" x14ac:dyDescent="0.25">
      <c r="A160">
        <f t="shared" si="35"/>
        <v>1.4E-2</v>
      </c>
      <c r="B160" s="1">
        <f t="shared" si="28"/>
        <v>50.678670813198032</v>
      </c>
      <c r="C160">
        <f t="shared" si="27"/>
        <v>5000</v>
      </c>
      <c r="D160" s="2">
        <v>6.0592650546552482</v>
      </c>
      <c r="E160" s="1">
        <f t="shared" si="32"/>
        <v>273.97572871129171</v>
      </c>
      <c r="F160" s="1">
        <f t="shared" si="33"/>
        <v>821.92718613387513</v>
      </c>
      <c r="G160" s="8">
        <f t="shared" si="36"/>
        <v>273.1351538461542</v>
      </c>
      <c r="H160">
        <v>315</v>
      </c>
      <c r="I160">
        <v>295</v>
      </c>
      <c r="J160" s="1">
        <v>296.30708110194701</v>
      </c>
      <c r="K160" s="2">
        <f t="shared" si="29"/>
        <v>18.692918898052994</v>
      </c>
      <c r="L160" s="8">
        <v>1000.3151606700677</v>
      </c>
      <c r="M160" s="1">
        <f t="shared" si="34"/>
        <v>6.8524042884209129</v>
      </c>
      <c r="N160" s="1">
        <f t="shared" si="30"/>
        <v>4180.8071232302436</v>
      </c>
      <c r="O160" s="1">
        <f t="shared" si="31"/>
        <v>994.50122095298798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</row>
    <row r="161" spans="1:34" x14ac:dyDescent="0.25">
      <c r="A161">
        <f t="shared" si="35"/>
        <v>0.02</v>
      </c>
      <c r="B161" s="1">
        <f t="shared" si="28"/>
        <v>72.412634849053987</v>
      </c>
      <c r="C161">
        <f t="shared" si="27"/>
        <v>5000</v>
      </c>
      <c r="D161" s="2">
        <v>6.0592650546552482</v>
      </c>
      <c r="E161" s="1">
        <f t="shared" si="32"/>
        <v>273.97572871129171</v>
      </c>
      <c r="F161" s="1">
        <f t="shared" si="33"/>
        <v>821.92718613387513</v>
      </c>
      <c r="G161" s="8">
        <f t="shared" si="36"/>
        <v>447.8042307692308</v>
      </c>
      <c r="H161">
        <v>315</v>
      </c>
      <c r="I161">
        <v>295</v>
      </c>
      <c r="J161" s="1">
        <v>297.94146242466775</v>
      </c>
      <c r="K161" s="2">
        <f t="shared" si="29"/>
        <v>17.058537575332252</v>
      </c>
      <c r="L161" s="8">
        <v>1302.6217760841112</v>
      </c>
      <c r="M161" s="1">
        <f t="shared" si="34"/>
        <v>8.8993695731966707</v>
      </c>
      <c r="N161" s="1">
        <f t="shared" si="30"/>
        <v>4180.3307128146162</v>
      </c>
      <c r="O161" s="1">
        <f t="shared" si="31"/>
        <v>994.30161808206344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</row>
    <row r="162" spans="1:34" x14ac:dyDescent="0.25">
      <c r="A162">
        <f t="shared" si="35"/>
        <v>2.5999999999999999E-2</v>
      </c>
      <c r="B162" s="1">
        <f t="shared" ref="B162:B193" si="37">A162/O162*3600*1000</f>
        <v>94.156358821843469</v>
      </c>
      <c r="C162">
        <f t="shared" si="27"/>
        <v>5000</v>
      </c>
      <c r="D162" s="2">
        <v>6.0592650546552482</v>
      </c>
      <c r="E162" s="1">
        <f t="shared" si="32"/>
        <v>273.97572871129171</v>
      </c>
      <c r="F162" s="1">
        <f t="shared" si="33"/>
        <v>821.92718613387513</v>
      </c>
      <c r="G162" s="8">
        <f t="shared" si="36"/>
        <v>657.03999999999974</v>
      </c>
      <c r="H162">
        <v>315</v>
      </c>
      <c r="I162">
        <v>295</v>
      </c>
      <c r="J162" s="1">
        <v>299.55893521814301</v>
      </c>
      <c r="K162" s="2">
        <f t="shared" si="29"/>
        <v>15.441064781856994</v>
      </c>
      <c r="L162" s="8">
        <v>1531.6426906661891</v>
      </c>
      <c r="M162" s="1">
        <f t="shared" si="34"/>
        <v>10.442725445133421</v>
      </c>
      <c r="N162" s="1">
        <f t="shared" si="30"/>
        <v>4179.9287856789106</v>
      </c>
      <c r="O162" s="1">
        <f t="shared" si="31"/>
        <v>994.09111791486998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</row>
    <row r="163" spans="1:34" x14ac:dyDescent="0.25">
      <c r="A163">
        <f t="shared" si="35"/>
        <v>3.2000000000000001E-2</v>
      </c>
      <c r="B163" s="1">
        <f t="shared" si="37"/>
        <v>115.90784324876209</v>
      </c>
      <c r="C163">
        <f t="shared" si="27"/>
        <v>5000</v>
      </c>
      <c r="D163" s="2">
        <v>6.0592650546552482</v>
      </c>
      <c r="E163" s="1">
        <f t="shared" si="32"/>
        <v>273.97572871129171</v>
      </c>
      <c r="F163" s="1">
        <f t="shared" si="33"/>
        <v>821.92718613387513</v>
      </c>
      <c r="G163" s="8">
        <f t="shared" si="36"/>
        <v>900.84246153846095</v>
      </c>
      <c r="H163">
        <v>315</v>
      </c>
      <c r="I163">
        <v>295</v>
      </c>
      <c r="J163" s="1">
        <v>300.9997657556778</v>
      </c>
      <c r="K163" s="2">
        <f t="shared" ref="K163:K194" si="38">H163-J163</f>
        <v>14.000234244322201</v>
      </c>
      <c r="L163" s="8">
        <v>1708.1858676137153</v>
      </c>
      <c r="M163" s="1">
        <f t="shared" si="34"/>
        <v>11.627987127420663</v>
      </c>
      <c r="N163" s="1">
        <f t="shared" ref="N163:N194" si="39">((W163 + X163*H163 +Y163*H163^2 +  Z163*H163^3)+(W163 + X163*J163 + Y163*J163^2 +  Z163*J163^3))/2</f>
        <v>4179.624776047559</v>
      </c>
      <c r="O163" s="1">
        <f t="shared" ref="O163:O194" si="40">((S163 + T163*H163 + U163*H163^2 +  V163*H163^3)+(S163 + T163*J163 + U163*J163^2 +  V163*J163^3))/2</f>
        <v>993.89305133352445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</row>
    <row r="164" spans="1:34" x14ac:dyDescent="0.25">
      <c r="A164">
        <f t="shared" si="35"/>
        <v>3.7999999999999999E-2</v>
      </c>
      <c r="B164" s="1">
        <f t="shared" si="37"/>
        <v>137.66531869850891</v>
      </c>
      <c r="C164">
        <f t="shared" si="27"/>
        <v>5000</v>
      </c>
      <c r="D164" s="2">
        <v>6.0592650546552482</v>
      </c>
      <c r="E164" s="1">
        <f t="shared" si="32"/>
        <v>273.97572871129171</v>
      </c>
      <c r="F164" s="1">
        <f t="shared" si="33"/>
        <v>821.92718613387513</v>
      </c>
      <c r="G164" s="8">
        <f t="shared" si="36"/>
        <v>1179.2116153846146</v>
      </c>
      <c r="H164">
        <v>315</v>
      </c>
      <c r="I164">
        <v>295</v>
      </c>
      <c r="J164" s="1">
        <v>302.24324365395</v>
      </c>
      <c r="K164" s="2">
        <f t="shared" si="38"/>
        <v>12.756756346049997</v>
      </c>
      <c r="L164" s="8">
        <v>1847.4392918117014</v>
      </c>
      <c r="M164" s="1">
        <f t="shared" si="34"/>
        <v>12.560026775407339</v>
      </c>
      <c r="N164" s="1">
        <f t="shared" si="39"/>
        <v>4179.4003800704759</v>
      </c>
      <c r="O164" s="1">
        <f t="shared" si="40"/>
        <v>993.71433047415508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</row>
    <row r="165" spans="1:34" x14ac:dyDescent="0.25">
      <c r="A165">
        <f t="shared" si="35"/>
        <v>4.3999999999999997E-2</v>
      </c>
      <c r="B165" s="1">
        <f t="shared" si="37"/>
        <v>159.42741892257538</v>
      </c>
      <c r="C165">
        <f t="shared" si="27"/>
        <v>5000</v>
      </c>
      <c r="D165" s="2">
        <v>6.0592650546552482</v>
      </c>
      <c r="E165" s="1">
        <f t="shared" si="32"/>
        <v>273.97572871129171</v>
      </c>
      <c r="F165" s="1">
        <f t="shared" si="33"/>
        <v>821.92718613387513</v>
      </c>
      <c r="G165" s="8">
        <f t="shared" si="36"/>
        <v>1492.1474615384604</v>
      </c>
      <c r="H165">
        <v>315</v>
      </c>
      <c r="I165">
        <v>295</v>
      </c>
      <c r="J165" s="1">
        <v>303.3088696364627</v>
      </c>
      <c r="K165" s="2">
        <f t="shared" si="38"/>
        <v>11.691130363537297</v>
      </c>
      <c r="L165" s="8">
        <v>1959.6984967608919</v>
      </c>
      <c r="M165" s="1">
        <f t="shared" si="34"/>
        <v>13.309442841821076</v>
      </c>
      <c r="N165" s="1">
        <f t="shared" si="39"/>
        <v>4179.2341769202276</v>
      </c>
      <c r="O165" s="1">
        <f t="shared" si="40"/>
        <v>993.55556949037509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</row>
    <row r="166" spans="1:34" x14ac:dyDescent="0.25">
      <c r="A166">
        <f t="shared" si="35"/>
        <v>0.05</v>
      </c>
      <c r="B166" s="1">
        <f t="shared" si="37"/>
        <v>181.19312419164763</v>
      </c>
      <c r="C166">
        <f t="shared" si="27"/>
        <v>5000</v>
      </c>
      <c r="D166" s="2">
        <v>6.0592650546552482</v>
      </c>
      <c r="E166" s="1">
        <f t="shared" si="32"/>
        <v>273.97572871129171</v>
      </c>
      <c r="F166" s="1">
        <f t="shared" si="33"/>
        <v>821.92718613387513</v>
      </c>
      <c r="G166" s="8">
        <f t="shared" si="36"/>
        <v>1839.649999999999</v>
      </c>
      <c r="H166">
        <v>315</v>
      </c>
      <c r="I166">
        <v>295</v>
      </c>
      <c r="J166" s="1">
        <v>304.22406153744333</v>
      </c>
      <c r="K166" s="2">
        <f t="shared" si="38"/>
        <v>10.775938462556667</v>
      </c>
      <c r="L166" s="8">
        <v>2051.947461998197</v>
      </c>
      <c r="M166" s="1">
        <f t="shared" si="34"/>
        <v>13.923897498755192</v>
      </c>
      <c r="N166" s="1">
        <f t="shared" si="39"/>
        <v>4179.1094631998658</v>
      </c>
      <c r="O166" s="1">
        <f t="shared" si="40"/>
        <v>993.41517953856976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</row>
    <row r="167" spans="1:34" x14ac:dyDescent="0.25">
      <c r="A167">
        <f t="shared" si="35"/>
        <v>5.6000000000000001E-2</v>
      </c>
      <c r="B167" s="1">
        <f t="shared" si="37"/>
        <v>202.96167596910306</v>
      </c>
      <c r="C167">
        <f t="shared" si="27"/>
        <v>5000</v>
      </c>
      <c r="D167" s="2">
        <v>6.0592650546552482</v>
      </c>
      <c r="E167" s="1">
        <f t="shared" si="32"/>
        <v>273.97572871129171</v>
      </c>
      <c r="F167" s="1">
        <f t="shared" si="33"/>
        <v>821.92718613387513</v>
      </c>
      <c r="G167" s="8">
        <f t="shared" si="36"/>
        <v>2221.7192307692294</v>
      </c>
      <c r="H167">
        <v>315</v>
      </c>
      <c r="I167">
        <v>295</v>
      </c>
      <c r="J167" s="1">
        <v>305.01453948501211</v>
      </c>
      <c r="K167" s="2">
        <f t="shared" si="38"/>
        <v>9.9854605149878921</v>
      </c>
      <c r="L167" s="8">
        <v>2129.0164095275818</v>
      </c>
      <c r="M167" s="1">
        <f t="shared" si="34"/>
        <v>14.436233879557047</v>
      </c>
      <c r="N167" s="1">
        <f t="shared" si="39"/>
        <v>4179.0143841496338</v>
      </c>
      <c r="O167" s="1">
        <f t="shared" si="40"/>
        <v>993.29097001884065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</row>
    <row r="168" spans="1:34" x14ac:dyDescent="0.25">
      <c r="A168">
        <f t="shared" si="35"/>
        <v>6.2E-2</v>
      </c>
      <c r="B168" s="1">
        <f t="shared" si="37"/>
        <v>224.73250562496546</v>
      </c>
      <c r="C168">
        <f t="shared" si="27"/>
        <v>5000</v>
      </c>
      <c r="D168" s="2">
        <v>6.0592650546552482</v>
      </c>
      <c r="E168" s="1">
        <f t="shared" si="32"/>
        <v>273.97572871129171</v>
      </c>
      <c r="F168" s="1">
        <f t="shared" si="33"/>
        <v>821.92718613387513</v>
      </c>
      <c r="G168" s="8">
        <f t="shared" si="36"/>
        <v>2638.355153846152</v>
      </c>
      <c r="H168">
        <v>315</v>
      </c>
      <c r="I168">
        <v>295</v>
      </c>
      <c r="J168" s="1">
        <v>305.70202131087541</v>
      </c>
      <c r="K168" s="2">
        <f t="shared" si="38"/>
        <v>9.2979786891245908</v>
      </c>
      <c r="L168" s="8">
        <v>2194.3253667668787</v>
      </c>
      <c r="M168" s="1">
        <f t="shared" si="34"/>
        <v>14.869636985408061</v>
      </c>
      <c r="N168" s="1">
        <f t="shared" si="39"/>
        <v>4178.9407194076002</v>
      </c>
      <c r="O168" s="1">
        <f t="shared" si="40"/>
        <v>993.18075673697626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</row>
    <row r="169" spans="1:34" x14ac:dyDescent="0.25">
      <c r="A169">
        <f t="shared" si="35"/>
        <v>6.8000000000000005E-2</v>
      </c>
      <c r="B169" s="1">
        <f t="shared" si="37"/>
        <v>246.50518180730327</v>
      </c>
      <c r="C169">
        <f t="shared" si="27"/>
        <v>5000</v>
      </c>
      <c r="D169" s="2">
        <v>6.0592650546552482</v>
      </c>
      <c r="E169" s="1">
        <f t="shared" si="32"/>
        <v>273.97572871129171</v>
      </c>
      <c r="F169" s="1">
        <f t="shared" si="33"/>
        <v>821.92718613387513</v>
      </c>
      <c r="G169" s="8">
        <f t="shared" si="36"/>
        <v>3089.5577692307675</v>
      </c>
      <c r="H169">
        <v>315</v>
      </c>
      <c r="I169">
        <v>295</v>
      </c>
      <c r="J169" s="1">
        <v>306.30418937199482</v>
      </c>
      <c r="K169" s="2">
        <f t="shared" si="38"/>
        <v>8.6958106280051766</v>
      </c>
      <c r="L169" s="8">
        <v>2250.3525731961058</v>
      </c>
      <c r="M169" s="1">
        <f t="shared" si="34"/>
        <v>15.240864701240962</v>
      </c>
      <c r="N169" s="1">
        <f t="shared" si="39"/>
        <v>4178.8827628828012</v>
      </c>
      <c r="O169" s="1">
        <f t="shared" si="40"/>
        <v>993.08257216014135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</row>
    <row r="170" spans="1:34" x14ac:dyDescent="0.25">
      <c r="A170">
        <f t="shared" si="35"/>
        <v>7.3999999999999996E-2</v>
      </c>
      <c r="B170" s="1">
        <f t="shared" si="37"/>
        <v>268.2782462617356</v>
      </c>
      <c r="C170">
        <f t="shared" si="27"/>
        <v>5000</v>
      </c>
      <c r="D170" s="2">
        <v>6.0592650546552482</v>
      </c>
      <c r="E170" s="1">
        <f t="shared" si="32"/>
        <v>273.97572871129171</v>
      </c>
      <c r="F170" s="1">
        <f t="shared" si="33"/>
        <v>821.92718613387513</v>
      </c>
      <c r="G170" s="8">
        <f t="shared" si="36"/>
        <v>3575.3270769230739</v>
      </c>
      <c r="H170">
        <v>315</v>
      </c>
      <c r="I170">
        <v>295</v>
      </c>
      <c r="J170" s="1">
        <v>306.81022186095714</v>
      </c>
      <c r="K170" s="2">
        <f t="shared" si="38"/>
        <v>8.1897781390428577</v>
      </c>
      <c r="L170" s="8">
        <v>2296.657462735323</v>
      </c>
      <c r="M170" s="1">
        <f t="shared" si="34"/>
        <v>15.547254007854825</v>
      </c>
      <c r="N170" s="1">
        <f t="shared" si="39"/>
        <v>4178.8385941618671</v>
      </c>
      <c r="O170" s="1">
        <f t="shared" si="40"/>
        <v>992.99888720793581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</row>
    <row r="171" spans="1:34" x14ac:dyDescent="0.25">
      <c r="A171">
        <f t="shared" si="35"/>
        <v>8.0000000000000002E-3</v>
      </c>
      <c r="B171" s="1">
        <f t="shared" si="37"/>
        <v>28.955342607781013</v>
      </c>
      <c r="C171">
        <f t="shared" si="27"/>
        <v>5500</v>
      </c>
      <c r="D171" s="2">
        <v>6.6854745704874832</v>
      </c>
      <c r="E171" s="1">
        <f t="shared" si="32"/>
        <v>302.29041817916203</v>
      </c>
      <c r="F171" s="1">
        <f t="shared" si="33"/>
        <v>906.87125453748604</v>
      </c>
      <c r="G171" s="8">
        <f t="shared" si="36"/>
        <v>133.03276923076993</v>
      </c>
      <c r="H171">
        <v>315</v>
      </c>
      <c r="I171">
        <v>295</v>
      </c>
      <c r="J171" s="1">
        <v>295.14344905534261</v>
      </c>
      <c r="K171" s="2">
        <f t="shared" si="38"/>
        <v>19.856550944657386</v>
      </c>
      <c r="L171" s="8">
        <v>619.01447116303166</v>
      </c>
      <c r="M171" s="1">
        <f t="shared" si="34"/>
        <v>4.0215737517332713</v>
      </c>
      <c r="N171" s="1">
        <f t="shared" si="39"/>
        <v>4181.1923214049048</v>
      </c>
      <c r="O171" s="1">
        <f t="shared" si="40"/>
        <v>994.63509688401109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</row>
    <row r="172" spans="1:34" x14ac:dyDescent="0.25">
      <c r="A172">
        <f t="shared" si="35"/>
        <v>1.4E-2</v>
      </c>
      <c r="B172" s="1">
        <f t="shared" si="37"/>
        <v>50.677863259653073</v>
      </c>
      <c r="C172">
        <f t="shared" si="27"/>
        <v>5500</v>
      </c>
      <c r="D172" s="2">
        <v>6.6854745704874832</v>
      </c>
      <c r="E172" s="1">
        <f t="shared" si="32"/>
        <v>302.29041817916203</v>
      </c>
      <c r="F172" s="1">
        <f t="shared" si="33"/>
        <v>906.87125453748604</v>
      </c>
      <c r="G172" s="8">
        <f t="shared" si="36"/>
        <v>273.1351538461542</v>
      </c>
      <c r="H172">
        <v>315</v>
      </c>
      <c r="I172">
        <v>295</v>
      </c>
      <c r="J172" s="1">
        <v>296.17241532326142</v>
      </c>
      <c r="K172" s="2">
        <f t="shared" si="38"/>
        <v>18.827584676738581</v>
      </c>
      <c r="L172" s="8">
        <v>1025.2245889191572</v>
      </c>
      <c r="M172" s="1">
        <f t="shared" si="34"/>
        <v>6.6372223094050291</v>
      </c>
      <c r="N172" s="1">
        <f t="shared" si="39"/>
        <v>4180.8496933636116</v>
      </c>
      <c r="O172" s="1">
        <f t="shared" si="40"/>
        <v>994.51706836514768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</row>
    <row r="173" spans="1:34" x14ac:dyDescent="0.25">
      <c r="A173">
        <f t="shared" si="35"/>
        <v>0.02</v>
      </c>
      <c r="B173" s="1">
        <f t="shared" si="37"/>
        <v>72.410647616518887</v>
      </c>
      <c r="C173">
        <f t="shared" si="27"/>
        <v>5500</v>
      </c>
      <c r="D173" s="2">
        <v>6.6854745704874832</v>
      </c>
      <c r="E173" s="1">
        <f t="shared" si="32"/>
        <v>302.29041817916203</v>
      </c>
      <c r="F173" s="1">
        <f t="shared" si="33"/>
        <v>906.87125453748604</v>
      </c>
      <c r="G173" s="8">
        <f t="shared" si="36"/>
        <v>447.8042307692308</v>
      </c>
      <c r="H173">
        <v>315</v>
      </c>
      <c r="I173">
        <v>295</v>
      </c>
      <c r="J173" s="1">
        <v>297.72430590732387</v>
      </c>
      <c r="K173" s="2">
        <f t="shared" si="38"/>
        <v>17.275694092676133</v>
      </c>
      <c r="L173" s="8">
        <v>1342.405257131041</v>
      </c>
      <c r="M173" s="1">
        <f t="shared" si="34"/>
        <v>8.6659307680748174</v>
      </c>
      <c r="N173" s="1">
        <f t="shared" si="39"/>
        <v>4180.3898266427659</v>
      </c>
      <c r="O173" s="1">
        <f t="shared" si="40"/>
        <v>994.32890562319449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</row>
    <row r="174" spans="1:34" x14ac:dyDescent="0.25">
      <c r="A174">
        <f t="shared" si="35"/>
        <v>2.5999999999999999E-2</v>
      </c>
      <c r="B174" s="1">
        <f t="shared" si="37"/>
        <v>94.153040104864729</v>
      </c>
      <c r="C174">
        <f t="shared" si="27"/>
        <v>5500</v>
      </c>
      <c r="D174" s="2">
        <v>6.6854745704874832</v>
      </c>
      <c r="E174" s="1">
        <f t="shared" si="32"/>
        <v>302.29041817916203</v>
      </c>
      <c r="F174" s="1">
        <f t="shared" si="33"/>
        <v>906.87125453748604</v>
      </c>
      <c r="G174" s="8">
        <f t="shared" si="36"/>
        <v>657.03999999999974</v>
      </c>
      <c r="H174">
        <v>315</v>
      </c>
      <c r="I174">
        <v>295</v>
      </c>
      <c r="J174" s="1">
        <v>299.29630843768729</v>
      </c>
      <c r="K174" s="2">
        <f t="shared" si="38"/>
        <v>15.703691562312713</v>
      </c>
      <c r="L174" s="8">
        <v>1585.1105589513304</v>
      </c>
      <c r="M174" s="1">
        <f t="shared" si="34"/>
        <v>10.210621174906787</v>
      </c>
      <c r="N174" s="1">
        <f t="shared" si="39"/>
        <v>4179.989559196777</v>
      </c>
      <c r="O174" s="1">
        <f t="shared" si="40"/>
        <v>994.12615775073459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</row>
    <row r="175" spans="1:34" x14ac:dyDescent="0.25">
      <c r="A175">
        <f t="shared" si="35"/>
        <v>3.2000000000000001E-2</v>
      </c>
      <c r="B175" s="1">
        <f t="shared" si="37"/>
        <v>115.90320680409793</v>
      </c>
      <c r="C175">
        <f t="shared" si="27"/>
        <v>5500</v>
      </c>
      <c r="D175" s="2">
        <v>6.6854745704874832</v>
      </c>
      <c r="E175" s="1">
        <f t="shared" si="32"/>
        <v>302.29041817916203</v>
      </c>
      <c r="F175" s="1">
        <f t="shared" si="33"/>
        <v>906.87125453748604</v>
      </c>
      <c r="G175" s="8">
        <f t="shared" si="36"/>
        <v>900.84246153846095</v>
      </c>
      <c r="H175">
        <v>315</v>
      </c>
      <c r="I175">
        <v>295</v>
      </c>
      <c r="J175" s="1">
        <v>300.71616500622599</v>
      </c>
      <c r="K175" s="2">
        <f t="shared" si="38"/>
        <v>14.283834993774008</v>
      </c>
      <c r="L175" s="8">
        <v>1773.4831940908896</v>
      </c>
      <c r="M175" s="1">
        <f t="shared" si="34"/>
        <v>11.404859116937118</v>
      </c>
      <c r="N175" s="1">
        <f t="shared" si="39"/>
        <v>4179.6807781282259</v>
      </c>
      <c r="O175" s="1">
        <f t="shared" si="40"/>
        <v>993.9328097687021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</row>
    <row r="176" spans="1:34" x14ac:dyDescent="0.25">
      <c r="A176">
        <f t="shared" si="35"/>
        <v>3.7999999999999999E-2</v>
      </c>
      <c r="B176" s="1">
        <f t="shared" si="37"/>
        <v>137.65944819495547</v>
      </c>
      <c r="C176">
        <f t="shared" si="27"/>
        <v>5500</v>
      </c>
      <c r="D176" s="2">
        <v>6.6854745704874832</v>
      </c>
      <c r="E176" s="1">
        <f t="shared" si="32"/>
        <v>302.29041817916203</v>
      </c>
      <c r="F176" s="1">
        <f t="shared" si="33"/>
        <v>906.87125453748604</v>
      </c>
      <c r="G176" s="8">
        <f t="shared" si="36"/>
        <v>1179.2116153846146</v>
      </c>
      <c r="H176">
        <v>315</v>
      </c>
      <c r="I176">
        <v>295</v>
      </c>
      <c r="J176" s="1">
        <v>301.95282164650177</v>
      </c>
      <c r="K176" s="2">
        <f t="shared" si="38"/>
        <v>13.047178353498225</v>
      </c>
      <c r="L176" s="8">
        <v>1922.7945303175893</v>
      </c>
      <c r="M176" s="1">
        <f t="shared" si="34"/>
        <v>12.348445234226391</v>
      </c>
      <c r="N176" s="1">
        <f t="shared" si="39"/>
        <v>4179.4497763914687</v>
      </c>
      <c r="O176" s="1">
        <f t="shared" si="40"/>
        <v>993.75670754005682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</row>
    <row r="177" spans="1:34" x14ac:dyDescent="0.25">
      <c r="A177">
        <f t="shared" si="35"/>
        <v>4.3999999999999997E-2</v>
      </c>
      <c r="B177" s="1">
        <f t="shared" si="37"/>
        <v>159.42042115166473</v>
      </c>
      <c r="C177">
        <f t="shared" si="27"/>
        <v>5500</v>
      </c>
      <c r="D177" s="2">
        <v>6.6854745704874832</v>
      </c>
      <c r="E177" s="1">
        <f t="shared" si="32"/>
        <v>302.29041817916203</v>
      </c>
      <c r="F177" s="1">
        <f t="shared" si="33"/>
        <v>906.87125453748604</v>
      </c>
      <c r="G177" s="8">
        <f t="shared" si="36"/>
        <v>1492.1474615384604</v>
      </c>
      <c r="H177">
        <v>315</v>
      </c>
      <c r="I177">
        <v>295</v>
      </c>
      <c r="J177" s="1">
        <v>303.01952607243356</v>
      </c>
      <c r="K177" s="2">
        <f t="shared" si="38"/>
        <v>11.980473927566436</v>
      </c>
      <c r="L177" s="8">
        <v>2043.602213092247</v>
      </c>
      <c r="M177" s="1">
        <f t="shared" si="34"/>
        <v>13.109848769092196</v>
      </c>
      <c r="N177" s="1">
        <f t="shared" si="39"/>
        <v>4179.2770160542868</v>
      </c>
      <c r="O177" s="1">
        <f t="shared" si="40"/>
        <v>993.59918168392028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</row>
    <row r="178" spans="1:34" x14ac:dyDescent="0.25">
      <c r="A178">
        <f t="shared" si="35"/>
        <v>0.05</v>
      </c>
      <c r="B178" s="1">
        <f t="shared" si="37"/>
        <v>181.18510792450073</v>
      </c>
      <c r="C178">
        <f t="shared" si="27"/>
        <v>5500</v>
      </c>
      <c r="D178" s="2">
        <v>6.6854745704874832</v>
      </c>
      <c r="E178" s="1">
        <f t="shared" si="32"/>
        <v>302.29041817916203</v>
      </c>
      <c r="F178" s="1">
        <f t="shared" si="33"/>
        <v>906.87125453748604</v>
      </c>
      <c r="G178" s="8">
        <f t="shared" si="36"/>
        <v>1839.649999999999</v>
      </c>
      <c r="H178">
        <v>315</v>
      </c>
      <c r="I178">
        <v>295</v>
      </c>
      <c r="J178" s="1">
        <v>303.94011597043095</v>
      </c>
      <c r="K178" s="2">
        <f t="shared" si="38"/>
        <v>11.059884029569048</v>
      </c>
      <c r="L178" s="8">
        <v>2143.1572840574026</v>
      </c>
      <c r="M178" s="1">
        <f t="shared" si="34"/>
        <v>13.735851656801225</v>
      </c>
      <c r="N178" s="1">
        <f t="shared" si="39"/>
        <v>4179.146436754284</v>
      </c>
      <c r="O178" s="1">
        <f t="shared" si="40"/>
        <v>993.45913172403471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</row>
    <row r="179" spans="1:34" x14ac:dyDescent="0.25">
      <c r="A179">
        <f t="shared" si="35"/>
        <v>5.6000000000000001E-2</v>
      </c>
      <c r="B179" s="1">
        <f t="shared" si="37"/>
        <v>202.952743149328</v>
      </c>
      <c r="C179">
        <f t="shared" si="27"/>
        <v>5500</v>
      </c>
      <c r="D179" s="2">
        <v>6.6854745704874832</v>
      </c>
      <c r="E179" s="1">
        <f t="shared" si="32"/>
        <v>302.29041817916203</v>
      </c>
      <c r="F179" s="1">
        <f t="shared" si="33"/>
        <v>906.87125453748604</v>
      </c>
      <c r="G179" s="8">
        <f t="shared" si="36"/>
        <v>2221.7192307692294</v>
      </c>
      <c r="H179">
        <v>315</v>
      </c>
      <c r="I179">
        <v>295</v>
      </c>
      <c r="J179" s="1">
        <v>304.73826828173412</v>
      </c>
      <c r="K179" s="2">
        <f t="shared" si="38"/>
        <v>10.261731718265878</v>
      </c>
      <c r="L179" s="8">
        <v>2226.5181070724525</v>
      </c>
      <c r="M179" s="1">
        <f t="shared" si="34"/>
        <v>14.258960995070245</v>
      </c>
      <c r="N179" s="1">
        <f t="shared" si="39"/>
        <v>4179.0463241132002</v>
      </c>
      <c r="O179" s="1">
        <f t="shared" si="40"/>
        <v>993.3346890101767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</row>
    <row r="180" spans="1:34" x14ac:dyDescent="0.25">
      <c r="A180">
        <f t="shared" si="35"/>
        <v>6.2E-2</v>
      </c>
      <c r="B180" s="1">
        <f t="shared" si="37"/>
        <v>224.72274829149771</v>
      </c>
      <c r="C180">
        <f t="shared" si="27"/>
        <v>5500</v>
      </c>
      <c r="D180" s="2">
        <v>6.6854745704874832</v>
      </c>
      <c r="E180" s="1">
        <f t="shared" si="32"/>
        <v>302.29041817916203</v>
      </c>
      <c r="F180" s="1">
        <f t="shared" si="33"/>
        <v>906.87125453748604</v>
      </c>
      <c r="G180" s="8">
        <f t="shared" si="36"/>
        <v>2638.355153846152</v>
      </c>
      <c r="H180">
        <v>315</v>
      </c>
      <c r="I180">
        <v>295</v>
      </c>
      <c r="J180" s="1">
        <v>305.43452549901798</v>
      </c>
      <c r="K180" s="2">
        <f t="shared" si="38"/>
        <v>9.5654745009820203</v>
      </c>
      <c r="L180" s="8">
        <v>2297.2892131801568</v>
      </c>
      <c r="M180" s="1">
        <f t="shared" si="34"/>
        <v>14.702267204599703</v>
      </c>
      <c r="N180" s="1">
        <f t="shared" si="39"/>
        <v>4178.9684119589474</v>
      </c>
      <c r="O180" s="1">
        <f t="shared" si="40"/>
        <v>993.22388007856478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</row>
    <row r="181" spans="1:34" x14ac:dyDescent="0.25">
      <c r="A181">
        <f t="shared" si="35"/>
        <v>6.8000000000000005E-2</v>
      </c>
      <c r="B181" s="1">
        <f t="shared" si="37"/>
        <v>246.49468159575594</v>
      </c>
      <c r="C181">
        <f t="shared" si="27"/>
        <v>5500</v>
      </c>
      <c r="D181" s="2">
        <v>6.6854745704874832</v>
      </c>
      <c r="E181" s="1">
        <f t="shared" si="32"/>
        <v>302.29041817916203</v>
      </c>
      <c r="F181" s="1">
        <f t="shared" si="33"/>
        <v>906.87125453748604</v>
      </c>
      <c r="G181" s="8">
        <f t="shared" si="36"/>
        <v>3089.5577692307675</v>
      </c>
      <c r="H181">
        <v>315</v>
      </c>
      <c r="I181">
        <v>295</v>
      </c>
      <c r="J181" s="1">
        <v>306.04588934346936</v>
      </c>
      <c r="K181" s="2">
        <f t="shared" si="38"/>
        <v>8.954110656530645</v>
      </c>
      <c r="L181" s="8">
        <v>2358.0954919491141</v>
      </c>
      <c r="M181" s="1">
        <f t="shared" si="34"/>
        <v>15.082540020925267</v>
      </c>
      <c r="N181" s="1">
        <f t="shared" si="39"/>
        <v>4178.9068910930082</v>
      </c>
      <c r="O181" s="1">
        <f t="shared" si="40"/>
        <v>993.12487561684929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</row>
    <row r="182" spans="1:34" x14ac:dyDescent="0.25">
      <c r="A182">
        <f t="shared" si="35"/>
        <v>7.3999999999999996E-2</v>
      </c>
      <c r="B182" s="1">
        <f t="shared" si="37"/>
        <v>268.26706164745502</v>
      </c>
      <c r="C182">
        <f t="shared" si="27"/>
        <v>5500</v>
      </c>
      <c r="D182" s="2">
        <v>6.6854745704874832</v>
      </c>
      <c r="E182" s="1">
        <f t="shared" si="32"/>
        <v>302.29041817916203</v>
      </c>
      <c r="F182" s="1">
        <f t="shared" si="33"/>
        <v>906.87125453748604</v>
      </c>
      <c r="G182" s="8">
        <f t="shared" si="36"/>
        <v>3575.3270769230739</v>
      </c>
      <c r="H182">
        <v>315</v>
      </c>
      <c r="I182">
        <v>295</v>
      </c>
      <c r="J182" s="1">
        <v>306.56068636928131</v>
      </c>
      <c r="K182" s="2">
        <f t="shared" si="38"/>
        <v>8.4393136307186865</v>
      </c>
      <c r="L182" s="8">
        <v>2408.4139514008511</v>
      </c>
      <c r="M182" s="1">
        <f t="shared" si="34"/>
        <v>15.396778549861361</v>
      </c>
      <c r="N182" s="1">
        <f t="shared" si="39"/>
        <v>4178.8598683832497</v>
      </c>
      <c r="O182" s="1">
        <f t="shared" si="40"/>
        <v>993.04028740617946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</row>
    <row r="183" spans="1:34" x14ac:dyDescent="0.25">
      <c r="A183">
        <f t="shared" si="35"/>
        <v>8.0000000000000002E-3</v>
      </c>
      <c r="B183" s="1">
        <f t="shared" si="37"/>
        <v>28.955265903917834</v>
      </c>
      <c r="C183">
        <f t="shared" si="27"/>
        <v>6000</v>
      </c>
      <c r="D183" s="2">
        <v>7.3110313871980672</v>
      </c>
      <c r="E183" s="1">
        <f t="shared" si="32"/>
        <v>330.57559520354778</v>
      </c>
      <c r="F183" s="1">
        <f t="shared" si="33"/>
        <v>991.72678561064333</v>
      </c>
      <c r="G183" s="8">
        <f t="shared" si="36"/>
        <v>133.03276923076993</v>
      </c>
      <c r="H183">
        <v>315</v>
      </c>
      <c r="I183">
        <v>295</v>
      </c>
      <c r="J183" s="1">
        <v>295.11992329348448</v>
      </c>
      <c r="K183" s="2">
        <f t="shared" si="38"/>
        <v>19.880076706515524</v>
      </c>
      <c r="L183" s="8">
        <v>629.09705090063198</v>
      </c>
      <c r="M183" s="1">
        <f t="shared" si="34"/>
        <v>3.8853808788472683</v>
      </c>
      <c r="N183" s="1">
        <f t="shared" si="39"/>
        <v>4181.2005200004978</v>
      </c>
      <c r="O183" s="1">
        <f t="shared" si="40"/>
        <v>994.63773171923026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</row>
    <row r="184" spans="1:34" x14ac:dyDescent="0.25">
      <c r="A184">
        <f t="shared" si="35"/>
        <v>1.4E-2</v>
      </c>
      <c r="B184" s="1">
        <f t="shared" si="37"/>
        <v>50.677176065901556</v>
      </c>
      <c r="C184">
        <f t="shared" si="27"/>
        <v>6000</v>
      </c>
      <c r="D184" s="2">
        <v>7.3110313871980672</v>
      </c>
      <c r="E184" s="1">
        <f t="shared" si="32"/>
        <v>330.57559520354778</v>
      </c>
      <c r="F184" s="1">
        <f t="shared" si="33"/>
        <v>991.72678561064333</v>
      </c>
      <c r="G184" s="8">
        <f t="shared" si="36"/>
        <v>273.1351538461542</v>
      </c>
      <c r="H184">
        <v>315</v>
      </c>
      <c r="I184">
        <v>295</v>
      </c>
      <c r="J184" s="1">
        <v>296.05719514258396</v>
      </c>
      <c r="K184" s="2">
        <f t="shared" si="38"/>
        <v>18.942804857416036</v>
      </c>
      <c r="L184" s="8">
        <v>1047.0729944511822</v>
      </c>
      <c r="M184" s="1">
        <f t="shared" si="34"/>
        <v>6.4428833472203619</v>
      </c>
      <c r="N184" s="1">
        <f t="shared" si="39"/>
        <v>4180.8865283240866</v>
      </c>
      <c r="O184" s="1">
        <f t="shared" si="40"/>
        <v>994.53055423725459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</row>
    <row r="185" spans="1:34" x14ac:dyDescent="0.25">
      <c r="A185">
        <f t="shared" si="35"/>
        <v>0.02</v>
      </c>
      <c r="B185" s="1">
        <f t="shared" si="37"/>
        <v>72.408907058057025</v>
      </c>
      <c r="C185">
        <f t="shared" si="27"/>
        <v>6000</v>
      </c>
      <c r="D185" s="2">
        <v>7.3110313871980672</v>
      </c>
      <c r="E185" s="1">
        <f t="shared" si="32"/>
        <v>330.57559520354778</v>
      </c>
      <c r="F185" s="1">
        <f t="shared" si="33"/>
        <v>991.72678561064333</v>
      </c>
      <c r="G185" s="8">
        <f t="shared" si="36"/>
        <v>447.8042307692308</v>
      </c>
      <c r="H185">
        <v>315</v>
      </c>
      <c r="I185">
        <v>295</v>
      </c>
      <c r="J185" s="1">
        <v>297.53255173310322</v>
      </c>
      <c r="K185" s="2">
        <f t="shared" si="38"/>
        <v>17.467448266896781</v>
      </c>
      <c r="L185" s="8">
        <v>1377.8176565855615</v>
      </c>
      <c r="M185" s="1">
        <f t="shared" si="34"/>
        <v>8.4526527666974651</v>
      </c>
      <c r="N185" s="1">
        <f t="shared" si="39"/>
        <v>4180.4430722022107</v>
      </c>
      <c r="O185" s="1">
        <f t="shared" si="40"/>
        <v>994.35280720741775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</row>
    <row r="186" spans="1:34" x14ac:dyDescent="0.25">
      <c r="A186">
        <f t="shared" si="35"/>
        <v>2.5999999999999999E-2</v>
      </c>
      <c r="B186" s="1">
        <f t="shared" si="37"/>
        <v>94.150085871498945</v>
      </c>
      <c r="C186">
        <f t="shared" si="27"/>
        <v>6000</v>
      </c>
      <c r="D186" s="2">
        <v>7.3110313871980672</v>
      </c>
      <c r="E186" s="1">
        <f t="shared" si="32"/>
        <v>330.57559520354778</v>
      </c>
      <c r="F186" s="1">
        <f t="shared" si="33"/>
        <v>991.72678561064333</v>
      </c>
      <c r="G186" s="8">
        <f t="shared" si="36"/>
        <v>657.03999999999974</v>
      </c>
      <c r="H186">
        <v>315</v>
      </c>
      <c r="I186">
        <v>295</v>
      </c>
      <c r="J186" s="1">
        <v>299.0603903597443</v>
      </c>
      <c r="K186" s="2">
        <f t="shared" si="38"/>
        <v>15.939609640255696</v>
      </c>
      <c r="L186" s="8">
        <v>1633.2581761295478</v>
      </c>
      <c r="M186" s="1">
        <f t="shared" si="34"/>
        <v>9.9969130932803392</v>
      </c>
      <c r="N186" s="1">
        <f t="shared" si="39"/>
        <v>4180.0456082367173</v>
      </c>
      <c r="O186" s="1">
        <f t="shared" si="40"/>
        <v>994.1573513565379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</row>
    <row r="187" spans="1:34" x14ac:dyDescent="0.25">
      <c r="A187">
        <f t="shared" si="35"/>
        <v>3.2000000000000001E-2</v>
      </c>
      <c r="B187" s="1">
        <f t="shared" si="37"/>
        <v>115.89903495090141</v>
      </c>
      <c r="C187">
        <f t="shared" si="27"/>
        <v>6000</v>
      </c>
      <c r="D187" s="2">
        <v>7.3110313871980672</v>
      </c>
      <c r="E187" s="1">
        <f t="shared" si="32"/>
        <v>330.57559520354778</v>
      </c>
      <c r="F187" s="1">
        <f t="shared" si="33"/>
        <v>991.72678561064333</v>
      </c>
      <c r="G187" s="8">
        <f t="shared" si="36"/>
        <v>900.84246153846095</v>
      </c>
      <c r="H187">
        <v>315</v>
      </c>
      <c r="I187">
        <v>295</v>
      </c>
      <c r="J187" s="1">
        <v>300.45863561889223</v>
      </c>
      <c r="K187" s="2">
        <f t="shared" si="38"/>
        <v>14.541364381107769</v>
      </c>
      <c r="L187" s="8">
        <v>1832.7829789994357</v>
      </c>
      <c r="M187" s="1">
        <f t="shared" si="34"/>
        <v>11.198298297420612</v>
      </c>
      <c r="N187" s="1">
        <f t="shared" si="39"/>
        <v>4179.7332352853728</v>
      </c>
      <c r="O187" s="1">
        <f t="shared" si="40"/>
        <v>993.96858695848891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</row>
    <row r="188" spans="1:34" x14ac:dyDescent="0.25">
      <c r="A188">
        <f t="shared" si="35"/>
        <v>3.7999999999999999E-2</v>
      </c>
      <c r="B188" s="1">
        <f t="shared" si="37"/>
        <v>137.65412470626848</v>
      </c>
      <c r="C188">
        <f t="shared" ref="C188:C194" si="41">C176+500</f>
        <v>6000</v>
      </c>
      <c r="D188" s="2">
        <v>7.3110313871980672</v>
      </c>
      <c r="E188" s="1">
        <f t="shared" si="32"/>
        <v>330.57559520354778</v>
      </c>
      <c r="F188" s="1">
        <f t="shared" si="33"/>
        <v>991.72678561064333</v>
      </c>
      <c r="G188" s="8">
        <f t="shared" si="36"/>
        <v>1179.2116153846146</v>
      </c>
      <c r="H188">
        <v>315</v>
      </c>
      <c r="I188">
        <v>295</v>
      </c>
      <c r="J188" s="1">
        <v>301.68712435405484</v>
      </c>
      <c r="K188" s="2">
        <f t="shared" si="38"/>
        <v>13.312875645945155</v>
      </c>
      <c r="L188" s="8">
        <v>1991.6603417969159</v>
      </c>
      <c r="M188" s="1">
        <f t="shared" si="34"/>
        <v>12.15179214787155</v>
      </c>
      <c r="N188" s="1">
        <f t="shared" si="39"/>
        <v>4179.4965548730552</v>
      </c>
      <c r="O188" s="1">
        <f t="shared" si="40"/>
        <v>993.79513902622932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</row>
    <row r="189" spans="1:34" x14ac:dyDescent="0.25">
      <c r="A189">
        <f t="shared" si="35"/>
        <v>4.3999999999999997E-2</v>
      </c>
      <c r="B189" s="1">
        <f t="shared" si="37"/>
        <v>159.41403775271652</v>
      </c>
      <c r="C189">
        <f t="shared" si="41"/>
        <v>6000</v>
      </c>
      <c r="D189" s="2">
        <v>7.3110313871980672</v>
      </c>
      <c r="E189" s="1">
        <f t="shared" si="32"/>
        <v>330.57559520354778</v>
      </c>
      <c r="F189" s="1">
        <f t="shared" si="33"/>
        <v>991.72678561064333</v>
      </c>
      <c r="G189" s="8">
        <f t="shared" si="36"/>
        <v>1492.1474615384604</v>
      </c>
      <c r="H189">
        <v>315</v>
      </c>
      <c r="I189">
        <v>295</v>
      </c>
      <c r="J189" s="1">
        <v>302.75336665370645</v>
      </c>
      <c r="K189" s="2">
        <f t="shared" si="38"/>
        <v>12.246633346293549</v>
      </c>
      <c r="L189" s="8">
        <v>2120.6504558304086</v>
      </c>
      <c r="M189" s="1">
        <f t="shared" si="34"/>
        <v>12.923772908158599</v>
      </c>
      <c r="N189" s="1">
        <f t="shared" si="39"/>
        <v>4179.3179139470831</v>
      </c>
      <c r="O189" s="1">
        <f t="shared" si="40"/>
        <v>993.63896826771611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</row>
    <row r="190" spans="1:34" x14ac:dyDescent="0.25">
      <c r="A190">
        <f t="shared" si="35"/>
        <v>0.05</v>
      </c>
      <c r="B190" s="1">
        <f t="shared" si="37"/>
        <v>181.17776122681528</v>
      </c>
      <c r="C190">
        <f t="shared" si="41"/>
        <v>6000</v>
      </c>
      <c r="D190" s="2">
        <v>7.3110313871980672</v>
      </c>
      <c r="E190" s="1">
        <f t="shared" si="32"/>
        <v>330.57559520354778</v>
      </c>
      <c r="F190" s="1">
        <f t="shared" si="33"/>
        <v>991.72678561064333</v>
      </c>
      <c r="G190" s="8">
        <f t="shared" si="36"/>
        <v>1839.649999999999</v>
      </c>
      <c r="H190">
        <v>315</v>
      </c>
      <c r="I190">
        <v>295</v>
      </c>
      <c r="J190" s="1">
        <v>303.67783014212313</v>
      </c>
      <c r="K190" s="2">
        <f t="shared" si="38"/>
        <v>11.322169857876872</v>
      </c>
      <c r="L190" s="8">
        <v>2227.2326039792201</v>
      </c>
      <c r="M190" s="1">
        <f t="shared" si="34"/>
        <v>13.560122108183798</v>
      </c>
      <c r="N190" s="1">
        <f t="shared" si="39"/>
        <v>4179.1819537761876</v>
      </c>
      <c r="O190" s="1">
        <f t="shared" si="40"/>
        <v>993.49941615990701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</row>
    <row r="191" spans="1:34" x14ac:dyDescent="0.25">
      <c r="A191">
        <f t="shared" si="35"/>
        <v>5.6000000000000001E-2</v>
      </c>
      <c r="B191" s="1">
        <f t="shared" si="37"/>
        <v>202.94452545616485</v>
      </c>
      <c r="C191">
        <f t="shared" si="41"/>
        <v>6000</v>
      </c>
      <c r="D191" s="2">
        <v>7.3110313871980672</v>
      </c>
      <c r="E191" s="1">
        <f t="shared" si="32"/>
        <v>330.57559520354778</v>
      </c>
      <c r="F191" s="1">
        <f t="shared" si="33"/>
        <v>991.72678561064333</v>
      </c>
      <c r="G191" s="8">
        <f t="shared" si="36"/>
        <v>2221.7192307692294</v>
      </c>
      <c r="H191">
        <v>315</v>
      </c>
      <c r="I191">
        <v>295</v>
      </c>
      <c r="J191" s="1">
        <v>304.48222939990251</v>
      </c>
      <c r="K191" s="2">
        <f t="shared" si="38"/>
        <v>10.517770600097492</v>
      </c>
      <c r="L191" s="8">
        <v>2316.6679099694206</v>
      </c>
      <c r="M191" s="1">
        <f t="shared" si="34"/>
        <v>14.092978670914869</v>
      </c>
      <c r="N191" s="1">
        <f t="shared" si="39"/>
        <v>4179.0771554524708</v>
      </c>
      <c r="O191" s="1">
        <f t="shared" si="40"/>
        <v>993.37491142891031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</row>
    <row r="192" spans="1:34" x14ac:dyDescent="0.25">
      <c r="A192">
        <f t="shared" si="35"/>
        <v>6.2E-2</v>
      </c>
      <c r="B192" s="1">
        <f t="shared" si="37"/>
        <v>224.71374401870025</v>
      </c>
      <c r="C192">
        <f t="shared" si="41"/>
        <v>6000</v>
      </c>
      <c r="D192" s="2">
        <v>7.3110313871980672</v>
      </c>
      <c r="E192" s="1">
        <f t="shared" si="32"/>
        <v>330.57559520354778</v>
      </c>
      <c r="F192" s="1">
        <f t="shared" si="33"/>
        <v>991.72678561064333</v>
      </c>
      <c r="G192" s="8">
        <f t="shared" si="36"/>
        <v>2638.355153846152</v>
      </c>
      <c r="H192">
        <v>315</v>
      </c>
      <c r="I192">
        <v>295</v>
      </c>
      <c r="J192" s="1">
        <v>305.1859570226103</v>
      </c>
      <c r="K192" s="2">
        <f t="shared" si="38"/>
        <v>9.814042977389704</v>
      </c>
      <c r="L192" s="8">
        <v>2392.7284886841194</v>
      </c>
      <c r="M192" s="1">
        <f t="shared" si="34"/>
        <v>14.545307744781837</v>
      </c>
      <c r="N192" s="1">
        <f t="shared" si="39"/>
        <v>4178.9952481490291</v>
      </c>
      <c r="O192" s="1">
        <f t="shared" si="40"/>
        <v>993.26367852882947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</row>
    <row r="193" spans="1:56" x14ac:dyDescent="0.25">
      <c r="A193">
        <f t="shared" si="35"/>
        <v>6.8000000000000005E-2</v>
      </c>
      <c r="B193" s="1">
        <f t="shared" si="37"/>
        <v>246.48496632530279</v>
      </c>
      <c r="C193">
        <f t="shared" si="41"/>
        <v>6000</v>
      </c>
      <c r="D193" s="2">
        <v>7.3110313871980672</v>
      </c>
      <c r="E193" s="1">
        <f t="shared" si="32"/>
        <v>330.57559520354778</v>
      </c>
      <c r="F193" s="1">
        <f t="shared" si="33"/>
        <v>991.72678561064333</v>
      </c>
      <c r="G193" s="8">
        <f t="shared" si="36"/>
        <v>3089.5577692307675</v>
      </c>
      <c r="H193">
        <v>315</v>
      </c>
      <c r="I193">
        <v>295</v>
      </c>
      <c r="J193" s="1">
        <v>305.80533592154399</v>
      </c>
      <c r="K193" s="2">
        <f t="shared" si="38"/>
        <v>9.1946640784560145</v>
      </c>
      <c r="L193" s="8">
        <v>2458.1743339054965</v>
      </c>
      <c r="M193" s="1">
        <f t="shared" si="34"/>
        <v>14.933864938885705</v>
      </c>
      <c r="N193" s="1">
        <f t="shared" si="39"/>
        <v>4178.9303483105859</v>
      </c>
      <c r="O193" s="1">
        <f t="shared" si="40"/>
        <v>993.16401989775318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</row>
    <row r="194" spans="1:56" x14ac:dyDescent="0.25">
      <c r="A194">
        <f t="shared" si="35"/>
        <v>7.3999999999999996E-2</v>
      </c>
      <c r="B194" s="1">
        <f t="shared" ref="B194" si="42">A194/O194*3600*1000</f>
        <v>268.25669105950368</v>
      </c>
      <c r="C194">
        <f t="shared" si="41"/>
        <v>6000</v>
      </c>
      <c r="D194" s="2">
        <v>7.3110313871980672</v>
      </c>
      <c r="E194" s="1">
        <f t="shared" si="32"/>
        <v>330.57559520354778</v>
      </c>
      <c r="F194" s="1">
        <f t="shared" si="33"/>
        <v>991.72678561064333</v>
      </c>
      <c r="G194" s="8">
        <f t="shared" si="36"/>
        <v>3575.3270769230739</v>
      </c>
      <c r="H194">
        <v>315</v>
      </c>
      <c r="I194">
        <v>295</v>
      </c>
      <c r="J194" s="1">
        <v>306.32788384364164</v>
      </c>
      <c r="K194" s="2">
        <f t="shared" si="38"/>
        <v>8.6721161563583564</v>
      </c>
      <c r="L194" s="8">
        <v>2512.3971834085423</v>
      </c>
      <c r="M194" s="1">
        <f t="shared" si="34"/>
        <v>15.255321436149218</v>
      </c>
      <c r="N194" s="1">
        <f t="shared" si="39"/>
        <v>4178.8806037704398</v>
      </c>
      <c r="O194" s="1">
        <f t="shared" si="40"/>
        <v>993.07867754511358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</row>
    <row r="195" spans="1:56" x14ac:dyDescent="0.25"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</row>
    <row r="197" spans="1:56" x14ac:dyDescent="0.2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56" x14ac:dyDescent="0.2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56" x14ac:dyDescent="0.25">
      <c r="J199"/>
      <c r="K199" s="1"/>
      <c r="M199"/>
      <c r="AH199" s="6"/>
    </row>
    <row r="200" spans="1:56" x14ac:dyDescent="0.25">
      <c r="J200"/>
      <c r="K200" s="1"/>
      <c r="M200"/>
      <c r="AH200" s="6"/>
    </row>
    <row r="201" spans="1:56" x14ac:dyDescent="0.2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56" x14ac:dyDescent="0.25">
      <c r="M202"/>
      <c r="AH202" s="6"/>
    </row>
    <row r="203" spans="1:56" x14ac:dyDescent="0.25">
      <c r="A203">
        <v>0</v>
      </c>
      <c r="B203" s="8">
        <v>43.248931963745555</v>
      </c>
      <c r="C203" s="7">
        <f>20/B203</f>
        <v>0.46243916535940066</v>
      </c>
      <c r="D203" s="8">
        <v>54.554114985771342</v>
      </c>
      <c r="E203" s="7">
        <f>20/D203</f>
        <v>0.36660845850430068</v>
      </c>
      <c r="F203" s="8">
        <v>60.293602813948468</v>
      </c>
      <c r="G203" s="7">
        <f>20/F203</f>
        <v>0.33171014944512739</v>
      </c>
      <c r="H203" s="8">
        <v>63.742299415941694</v>
      </c>
      <c r="I203" s="7">
        <f>20/H203</f>
        <v>0.31376339076651005</v>
      </c>
      <c r="J203" s="8">
        <v>66.039406641855891</v>
      </c>
      <c r="K203" s="7">
        <f>20/J203</f>
        <v>0.30284948059063821</v>
      </c>
      <c r="L203" s="8">
        <v>67.678131550036838</v>
      </c>
      <c r="M203" s="7">
        <f>20/L203</f>
        <v>0.2955164325896511</v>
      </c>
      <c r="N203" s="8">
        <v>68.90569400459691</v>
      </c>
      <c r="O203" s="7">
        <f>20/N203</f>
        <v>0.29025177510969902</v>
      </c>
      <c r="P203" s="8">
        <v>69.859453826328078</v>
      </c>
      <c r="Q203" s="7">
        <f>20/P203</f>
        <v>0.28628909767488847</v>
      </c>
      <c r="R203" s="8">
        <v>70.621768770165858</v>
      </c>
      <c r="S203" s="7">
        <f>20/R203</f>
        <v>0.28319879759863781</v>
      </c>
      <c r="AH203" s="6"/>
    </row>
    <row r="204" spans="1:56" x14ac:dyDescent="0.25">
      <c r="A204">
        <v>400</v>
      </c>
      <c r="B204" s="8">
        <v>117.51253914703109</v>
      </c>
      <c r="C204" s="7">
        <f t="shared" ref="C204:C218" si="43">20/B204</f>
        <v>0.17019460344547657</v>
      </c>
      <c r="D204" s="8">
        <v>155.51580109798942</v>
      </c>
      <c r="E204" s="7">
        <f t="shared" ref="E204:E218" si="44">20/D204</f>
        <v>0.12860429524713143</v>
      </c>
      <c r="F204" s="8">
        <v>175.94345686893186</v>
      </c>
      <c r="G204" s="7">
        <f t="shared" ref="G204:G218" si="45">20/F204</f>
        <v>0.11367288307230938</v>
      </c>
      <c r="H204" s="8">
        <v>188.56577294727884</v>
      </c>
      <c r="I204" s="7">
        <f t="shared" ref="I204:I218" si="46">20/H204</f>
        <v>0.10606378712000829</v>
      </c>
      <c r="J204" s="8">
        <v>197.11426982053371</v>
      </c>
      <c r="K204" s="7">
        <f t="shared" ref="K204:K218" si="47">20/J204</f>
        <v>0.10146398846825938</v>
      </c>
      <c r="L204" s="8">
        <v>203.2805012845987</v>
      </c>
      <c r="M204" s="7">
        <f t="shared" ref="M204:M218" si="48">20/L204</f>
        <v>9.8386219404287129E-2</v>
      </c>
      <c r="N204" s="8">
        <v>207.93626245388504</v>
      </c>
      <c r="O204" s="7">
        <f t="shared" ref="O204:O218" si="49">20/N204</f>
        <v>9.6183319657558483E-2</v>
      </c>
      <c r="P204" s="8">
        <v>211.57511935711753</v>
      </c>
      <c r="Q204" s="7">
        <f t="shared" ref="Q204:Q218" si="50">20/P204</f>
        <v>9.4529073459918553E-2</v>
      </c>
      <c r="R204" s="8">
        <v>214.49705296680543</v>
      </c>
      <c r="S204" s="7">
        <f t="shared" ref="S204:S218" si="51">20/R204</f>
        <v>9.3241374291026302E-2</v>
      </c>
      <c r="AH204" s="6"/>
    </row>
    <row r="205" spans="1:56" x14ac:dyDescent="0.25">
      <c r="A205">
        <v>600</v>
      </c>
      <c r="B205" s="8">
        <v>204.58612195232979</v>
      </c>
      <c r="C205" s="7">
        <f t="shared" si="43"/>
        <v>9.775834161742486E-2</v>
      </c>
      <c r="D205" s="8">
        <v>281.81639518013816</v>
      </c>
      <c r="E205" s="7">
        <f t="shared" si="44"/>
        <v>7.096819185135031E-2</v>
      </c>
      <c r="F205" s="8">
        <v>325.51321908113636</v>
      </c>
      <c r="G205" s="7">
        <f t="shared" si="45"/>
        <v>6.1441437175597052E-2</v>
      </c>
      <c r="H205" s="8">
        <v>353.22303890843313</v>
      </c>
      <c r="I205" s="7">
        <f t="shared" si="46"/>
        <v>5.6621448198300138E-2</v>
      </c>
      <c r="J205" s="8">
        <v>372.28632724684905</v>
      </c>
      <c r="K205" s="7">
        <f t="shared" si="47"/>
        <v>5.3722091133201227E-2</v>
      </c>
      <c r="L205" s="8">
        <v>386.18297774572818</v>
      </c>
      <c r="M205" s="7">
        <f t="shared" si="48"/>
        <v>5.1788921709460908E-2</v>
      </c>
      <c r="N205" s="8">
        <v>396.75562241237282</v>
      </c>
      <c r="O205" s="7">
        <f t="shared" si="49"/>
        <v>5.0408863467126259E-2</v>
      </c>
      <c r="P205" s="8">
        <v>405.06669492574559</v>
      </c>
      <c r="Q205" s="7">
        <f t="shared" si="50"/>
        <v>4.9374585100525926E-2</v>
      </c>
      <c r="R205" s="8">
        <v>411.77052715605032</v>
      </c>
      <c r="S205" s="7">
        <f t="shared" si="51"/>
        <v>4.8570741908442905E-2</v>
      </c>
      <c r="AH205" s="6"/>
    </row>
    <row r="206" spans="1:56" x14ac:dyDescent="0.25">
      <c r="A206">
        <v>800</v>
      </c>
      <c r="B206" s="8">
        <v>270.09736719010709</v>
      </c>
      <c r="C206" s="7">
        <f t="shared" si="43"/>
        <v>7.4047371168646264E-2</v>
      </c>
      <c r="D206" s="8">
        <v>382.34187499290675</v>
      </c>
      <c r="E206" s="7">
        <f t="shared" si="44"/>
        <v>5.2309206257805378E-2</v>
      </c>
      <c r="F206" s="8">
        <v>448.25397260269528</v>
      </c>
      <c r="G206" s="7">
        <f t="shared" si="45"/>
        <v>4.4617563306520364E-2</v>
      </c>
      <c r="H206" s="8">
        <v>490.86724169806553</v>
      </c>
      <c r="I206" s="7">
        <f t="shared" si="46"/>
        <v>4.0744214119511526E-2</v>
      </c>
      <c r="J206" s="8">
        <v>520.53287286626278</v>
      </c>
      <c r="K206" s="7">
        <f t="shared" si="47"/>
        <v>3.842216513603066E-2</v>
      </c>
      <c r="L206" s="8">
        <v>542.33274925434125</v>
      </c>
      <c r="M206" s="7">
        <f t="shared" si="48"/>
        <v>3.687772871451743E-2</v>
      </c>
      <c r="N206" s="8">
        <v>559.01507798669172</v>
      </c>
      <c r="O206" s="7">
        <f t="shared" si="49"/>
        <v>3.5777210289265456E-2</v>
      </c>
      <c r="P206" s="8">
        <v>572.18712309925399</v>
      </c>
      <c r="Q206" s="7">
        <f t="shared" si="50"/>
        <v>3.4953600304162585E-2</v>
      </c>
      <c r="R206" s="8">
        <v>582.84901380369899</v>
      </c>
      <c r="S206" s="7">
        <f t="shared" si="51"/>
        <v>3.4314204067154713E-2</v>
      </c>
      <c r="AH206" s="6"/>
    </row>
    <row r="207" spans="1:56" x14ac:dyDescent="0.25">
      <c r="A207">
        <v>1000</v>
      </c>
      <c r="B207" s="8">
        <v>320.35658509121652</v>
      </c>
      <c r="C207" s="7">
        <f t="shared" si="43"/>
        <v>6.2430431995975089E-2</v>
      </c>
      <c r="D207" s="8">
        <v>462.95265089979148</v>
      </c>
      <c r="E207" s="7">
        <f t="shared" si="44"/>
        <v>4.3200962260672104E-2</v>
      </c>
      <c r="F207" s="8">
        <v>549.20268600445957</v>
      </c>
      <c r="G207" s="7">
        <f t="shared" si="45"/>
        <v>3.6416427868376448E-2</v>
      </c>
      <c r="H207" s="8">
        <v>605.84822386552469</v>
      </c>
      <c r="I207" s="7">
        <f t="shared" si="46"/>
        <v>3.3011568264396267E-2</v>
      </c>
      <c r="J207" s="8">
        <v>645.66742129653062</v>
      </c>
      <c r="K207" s="7">
        <f t="shared" si="47"/>
        <v>3.0975699470540199E-2</v>
      </c>
      <c r="L207" s="8">
        <v>675.12286143955623</v>
      </c>
      <c r="M207" s="7">
        <f t="shared" si="48"/>
        <v>2.9624237516345166E-2</v>
      </c>
      <c r="N207" s="8">
        <v>697.7722600429147</v>
      </c>
      <c r="O207" s="7">
        <f t="shared" si="49"/>
        <v>2.8662647034391926E-2</v>
      </c>
      <c r="P207" s="8">
        <v>715.72142221786203</v>
      </c>
      <c r="Q207" s="7">
        <f t="shared" si="50"/>
        <v>2.7943833143940885E-2</v>
      </c>
      <c r="R207" s="8">
        <v>730.29211327817654</v>
      </c>
      <c r="S207" s="7">
        <f t="shared" si="51"/>
        <v>2.7386301503685789E-2</v>
      </c>
    </row>
    <row r="208" spans="1:56" x14ac:dyDescent="0.25">
      <c r="A208">
        <v>1200</v>
      </c>
      <c r="B208" s="8">
        <v>360.88057566174768</v>
      </c>
      <c r="C208" s="7">
        <f t="shared" si="43"/>
        <v>5.5419995834704999E-2</v>
      </c>
      <c r="D208" s="8">
        <v>530.38143293147652</v>
      </c>
      <c r="E208" s="7">
        <f t="shared" si="44"/>
        <v>3.7708710671596854E-2</v>
      </c>
      <c r="F208" s="8">
        <v>635.52439091401322</v>
      </c>
      <c r="G208" s="7">
        <f t="shared" si="45"/>
        <v>3.1470074612299198E-2</v>
      </c>
      <c r="H208" s="8">
        <v>705.52644316159308</v>
      </c>
      <c r="I208" s="7">
        <f t="shared" si="46"/>
        <v>2.8347626363055E-2</v>
      </c>
      <c r="J208" s="8">
        <v>755.1539847295993</v>
      </c>
      <c r="K208" s="7">
        <f t="shared" si="47"/>
        <v>2.6484664590840333E-2</v>
      </c>
      <c r="L208" s="8">
        <v>792.07841344826181</v>
      </c>
      <c r="M208" s="7">
        <f t="shared" si="48"/>
        <v>2.5250025326320032E-2</v>
      </c>
      <c r="N208" s="8">
        <v>820.59115764629382</v>
      </c>
      <c r="O208" s="7">
        <f t="shared" si="49"/>
        <v>2.4372673058488847E-2</v>
      </c>
      <c r="P208" s="8">
        <v>843.25978148569288</v>
      </c>
      <c r="Q208" s="7">
        <f t="shared" si="50"/>
        <v>2.3717483555023938E-2</v>
      </c>
      <c r="R208" s="8">
        <v>861.70845063666263</v>
      </c>
      <c r="S208" s="7">
        <f t="shared" si="51"/>
        <v>2.3209706235587275E-2</v>
      </c>
    </row>
    <row r="209" spans="1:19" x14ac:dyDescent="0.25">
      <c r="A209">
        <v>1500</v>
      </c>
      <c r="B209" s="8">
        <v>408.20229870208527</v>
      </c>
      <c r="C209" s="7">
        <f t="shared" si="43"/>
        <v>4.8995314488898621E-2</v>
      </c>
      <c r="D209" s="8">
        <v>612.16177633315328</v>
      </c>
      <c r="E209" s="7">
        <f t="shared" si="44"/>
        <v>3.2671102269403236E-2</v>
      </c>
      <c r="F209" s="8">
        <v>742.75559384499411</v>
      </c>
      <c r="G209" s="7">
        <f t="shared" si="45"/>
        <v>2.6926757826846885E-2</v>
      </c>
      <c r="H209" s="8">
        <v>831.2359182340291</v>
      </c>
      <c r="I209" s="7">
        <f t="shared" si="46"/>
        <v>2.406055797310858E-2</v>
      </c>
      <c r="J209" s="8">
        <v>894.65464866408797</v>
      </c>
      <c r="K209" s="7">
        <f t="shared" si="47"/>
        <v>2.2354994779118745E-2</v>
      </c>
      <c r="L209" s="8">
        <v>942.19603220144677</v>
      </c>
      <c r="M209" s="7">
        <f t="shared" si="48"/>
        <v>2.122700512044174E-2</v>
      </c>
      <c r="N209" s="8">
        <v>979.10896059936977</v>
      </c>
      <c r="O209" s="7">
        <f t="shared" si="49"/>
        <v>2.0426735741195579E-2</v>
      </c>
      <c r="P209" s="8">
        <v>1008.5791292702606</v>
      </c>
      <c r="Q209" s="7">
        <f t="shared" si="50"/>
        <v>1.9829876922468782E-2</v>
      </c>
      <c r="R209" s="8">
        <v>1032.6425985499677</v>
      </c>
      <c r="S209" s="7">
        <f t="shared" si="51"/>
        <v>1.9367785164086698E-2</v>
      </c>
    </row>
    <row r="210" spans="1:19" x14ac:dyDescent="0.25">
      <c r="A210">
        <v>2000</v>
      </c>
      <c r="B210" s="8">
        <v>464.76361303269562</v>
      </c>
      <c r="C210" s="7">
        <f t="shared" si="43"/>
        <v>4.3032628715262658E-2</v>
      </c>
      <c r="D210" s="8">
        <v>714.69472257740676</v>
      </c>
      <c r="E210" s="7">
        <f t="shared" si="44"/>
        <v>2.7983976050465171E-2</v>
      </c>
      <c r="F210" s="8">
        <v>881.62550479096421</v>
      </c>
      <c r="G210" s="7">
        <f t="shared" si="45"/>
        <v>2.2685369117970394E-2</v>
      </c>
      <c r="H210" s="8">
        <v>997.46581148485484</v>
      </c>
      <c r="I210" s="7">
        <f t="shared" si="46"/>
        <v>2.0050812538855295E-2</v>
      </c>
      <c r="J210" s="8">
        <v>1081.7639131508622</v>
      </c>
      <c r="K210" s="7">
        <f t="shared" si="47"/>
        <v>1.8488322412000085E-2</v>
      </c>
      <c r="L210" s="8">
        <v>1145.6215184589785</v>
      </c>
      <c r="M210" s="7">
        <f t="shared" si="48"/>
        <v>1.7457772639346721E-2</v>
      </c>
      <c r="N210" s="8">
        <v>1195.5838059951338</v>
      </c>
      <c r="O210" s="7">
        <f t="shared" si="49"/>
        <v>1.672822925478919E-2</v>
      </c>
      <c r="P210" s="8">
        <v>1235.7062430318974</v>
      </c>
      <c r="Q210" s="7">
        <f t="shared" si="50"/>
        <v>1.6185076439306893E-2</v>
      </c>
      <c r="R210" s="8">
        <v>1268.619541134366</v>
      </c>
      <c r="S210" s="7">
        <f t="shared" si="51"/>
        <v>1.5765167847025696E-2</v>
      </c>
    </row>
    <row r="211" spans="1:19" x14ac:dyDescent="0.25">
      <c r="A211">
        <v>2500</v>
      </c>
      <c r="B211" s="8">
        <v>504.90698159752219</v>
      </c>
      <c r="C211" s="7">
        <f t="shared" si="43"/>
        <v>3.9611256585757912E-2</v>
      </c>
      <c r="D211" s="8">
        <v>790.98616247305517</v>
      </c>
      <c r="E211" s="7">
        <f t="shared" si="44"/>
        <v>2.5284892389860609E-2</v>
      </c>
      <c r="F211" s="8">
        <v>988.63007262252495</v>
      </c>
      <c r="G211" s="7">
        <f t="shared" si="45"/>
        <v>2.0230013787610451E-2</v>
      </c>
      <c r="H211" s="8">
        <v>1128.5256249971765</v>
      </c>
      <c r="I211" s="7">
        <f t="shared" si="46"/>
        <v>1.7722238252277204E-2</v>
      </c>
      <c r="J211" s="8">
        <v>1231.6297458278177</v>
      </c>
      <c r="K211" s="7">
        <f t="shared" si="47"/>
        <v>1.6238646450161334E-2</v>
      </c>
      <c r="L211" s="8">
        <v>1310.4240969407472</v>
      </c>
      <c r="M211" s="7">
        <f t="shared" si="48"/>
        <v>1.5262234605339625E-2</v>
      </c>
      <c r="N211" s="8">
        <v>1372.4728678182337</v>
      </c>
      <c r="O211" s="7">
        <f t="shared" si="49"/>
        <v>1.4572237068550008E-2</v>
      </c>
      <c r="P211" s="8">
        <v>1422.5489102401509</v>
      </c>
      <c r="Q211" s="7">
        <f t="shared" si="50"/>
        <v>1.4059270550229203E-2</v>
      </c>
      <c r="R211" s="8">
        <v>1463.7887722925393</v>
      </c>
      <c r="S211" s="7">
        <f t="shared" si="51"/>
        <v>1.3663173525150516E-2</v>
      </c>
    </row>
    <row r="212" spans="1:19" x14ac:dyDescent="0.25">
      <c r="A212">
        <v>3000</v>
      </c>
      <c r="B212" s="8">
        <v>535.13444810504052</v>
      </c>
      <c r="C212" s="7">
        <f t="shared" si="43"/>
        <v>3.7373785355851806E-2</v>
      </c>
      <c r="D212" s="8">
        <v>850.48327474817313</v>
      </c>
      <c r="E212" s="7">
        <f t="shared" si="44"/>
        <v>2.3516041518772925E-2</v>
      </c>
      <c r="F212" s="8">
        <v>1074.5485700833833</v>
      </c>
      <c r="G212" s="7">
        <f t="shared" si="45"/>
        <v>1.8612467185590346E-2</v>
      </c>
      <c r="H212" s="8">
        <v>1235.851712440427</v>
      </c>
      <c r="I212" s="7">
        <f t="shared" si="46"/>
        <v>1.6183171329273924E-2</v>
      </c>
      <c r="J212" s="8">
        <v>1356.045577413342</v>
      </c>
      <c r="K212" s="7">
        <f t="shared" si="47"/>
        <v>1.4748766806311936E-2</v>
      </c>
      <c r="L212" s="8">
        <v>1448.6063494469913</v>
      </c>
      <c r="M212" s="7">
        <f t="shared" si="48"/>
        <v>1.3806373282593331E-2</v>
      </c>
      <c r="N212" s="8">
        <v>1521.9082877258143</v>
      </c>
      <c r="O212" s="7">
        <f t="shared" si="49"/>
        <v>1.3141396338596708E-2</v>
      </c>
      <c r="P212" s="8">
        <v>1581.3229544977876</v>
      </c>
      <c r="Q212" s="7">
        <f t="shared" si="50"/>
        <v>1.2647637816875808E-2</v>
      </c>
      <c r="R212" s="8">
        <v>1630.4218738489512</v>
      </c>
      <c r="S212" s="7">
        <f t="shared" si="51"/>
        <v>1.2266763787206697E-2</v>
      </c>
    </row>
    <row r="213" spans="1:19" x14ac:dyDescent="0.25">
      <c r="A213">
        <v>3500</v>
      </c>
      <c r="B213" s="8">
        <v>558.86737718400263</v>
      </c>
      <c r="C213" s="7">
        <f t="shared" si="43"/>
        <v>3.5786665703722333E-2</v>
      </c>
      <c r="D213" s="8">
        <v>898.48426747877375</v>
      </c>
      <c r="E213" s="7">
        <f t="shared" si="44"/>
        <v>2.2259710852947673E-2</v>
      </c>
      <c r="F213" s="8">
        <v>1145.639018131533</v>
      </c>
      <c r="G213" s="7">
        <f t="shared" si="45"/>
        <v>1.745750597131265E-2</v>
      </c>
      <c r="H213" s="8">
        <v>1326.2223543729394</v>
      </c>
      <c r="I213" s="7">
        <f t="shared" si="46"/>
        <v>1.5080427451742314E-2</v>
      </c>
      <c r="J213" s="8">
        <v>1462.0979131400704</v>
      </c>
      <c r="K213" s="7">
        <f t="shared" si="47"/>
        <v>1.367897445188678E-2</v>
      </c>
      <c r="L213" s="8">
        <v>1567.4514101805571</v>
      </c>
      <c r="M213" s="7">
        <f t="shared" si="48"/>
        <v>1.27595661786391E-2</v>
      </c>
      <c r="N213" s="8">
        <v>1651.3061494384433</v>
      </c>
      <c r="O213" s="7">
        <f t="shared" si="49"/>
        <v>1.2111624489984103E-2</v>
      </c>
      <c r="P213" s="8">
        <v>1719.5385763657869</v>
      </c>
      <c r="Q213" s="7">
        <f t="shared" si="50"/>
        <v>1.1631027227240015E-2</v>
      </c>
      <c r="R213" s="8">
        <v>1776.098172752485</v>
      </c>
      <c r="S213" s="7">
        <f t="shared" si="51"/>
        <v>1.1260638801854777E-2</v>
      </c>
    </row>
    <row r="214" spans="1:19" x14ac:dyDescent="0.25">
      <c r="A214">
        <v>4000</v>
      </c>
      <c r="B214" s="8">
        <v>578.05356698751621</v>
      </c>
      <c r="C214" s="7">
        <f t="shared" si="43"/>
        <v>3.459886962419164E-2</v>
      </c>
      <c r="D214" s="8">
        <v>938.16694819992608</v>
      </c>
      <c r="E214" s="7">
        <f t="shared" si="44"/>
        <v>2.1318167345773881E-2</v>
      </c>
      <c r="F214" s="8">
        <v>1205.7680402839567</v>
      </c>
      <c r="G214" s="7">
        <f t="shared" si="45"/>
        <v>1.658693822676709E-2</v>
      </c>
      <c r="H214" s="8">
        <v>1403.9022644797685</v>
      </c>
      <c r="I214" s="7">
        <f t="shared" si="46"/>
        <v>1.4246005940742051E-2</v>
      </c>
      <c r="J214" s="8">
        <v>1554.3002574093832</v>
      </c>
      <c r="K214" s="7">
        <f t="shared" si="47"/>
        <v>1.2867526660090008E-2</v>
      </c>
      <c r="L214" s="8">
        <v>1671.6392559493695</v>
      </c>
      <c r="M214" s="7">
        <f t="shared" si="48"/>
        <v>1.1964303858514888E-2</v>
      </c>
      <c r="N214" s="8">
        <v>1765.464042613015</v>
      </c>
      <c r="O214" s="7">
        <f t="shared" si="49"/>
        <v>1.1328466350636373E-2</v>
      </c>
      <c r="P214" s="8">
        <v>1842.080109104942</v>
      </c>
      <c r="Q214" s="7">
        <f t="shared" si="50"/>
        <v>1.0857291114075329E-2</v>
      </c>
      <c r="R214" s="8">
        <v>1905.7682176635512</v>
      </c>
      <c r="S214" s="7">
        <f t="shared" si="51"/>
        <v>1.0494455629299852E-2</v>
      </c>
    </row>
    <row r="215" spans="1:19" x14ac:dyDescent="0.25">
      <c r="A215">
        <v>4500</v>
      </c>
      <c r="B215" s="8">
        <v>593.95554902727963</v>
      </c>
      <c r="C215" s="7">
        <f t="shared" si="43"/>
        <v>3.3672553497907341E-2</v>
      </c>
      <c r="D215" s="8">
        <v>971.62983958827897</v>
      </c>
      <c r="E215" s="7">
        <f t="shared" si="44"/>
        <v>2.0583970546308925E-2</v>
      </c>
      <c r="F215" s="8">
        <v>1257.5045617979742</v>
      </c>
      <c r="G215" s="7">
        <f t="shared" si="45"/>
        <v>1.5904514868243572E-2</v>
      </c>
      <c r="H215" s="8">
        <v>1471.725401264945</v>
      </c>
      <c r="I215" s="7">
        <f t="shared" si="46"/>
        <v>1.358949161495075E-2</v>
      </c>
      <c r="J215" s="8">
        <v>1635.6461471320854</v>
      </c>
      <c r="K215" s="7">
        <f t="shared" si="47"/>
        <v>1.222758359750834E-2</v>
      </c>
      <c r="L215" s="8">
        <v>1764.2658046245783</v>
      </c>
      <c r="M215" s="7">
        <f t="shared" si="48"/>
        <v>1.1336160315285282E-2</v>
      </c>
      <c r="N215" s="8">
        <v>1867.5471176123078</v>
      </c>
      <c r="O215" s="7">
        <f t="shared" si="49"/>
        <v>1.0709234488054232E-2</v>
      </c>
      <c r="P215" s="8">
        <v>1952.1615629447297</v>
      </c>
      <c r="Q215" s="7">
        <f t="shared" si="50"/>
        <v>1.0245053677745343E-2</v>
      </c>
      <c r="R215" s="8">
        <v>2022.6817248695338</v>
      </c>
      <c r="S215" s="7">
        <f t="shared" si="51"/>
        <v>9.8878631047551648E-3</v>
      </c>
    </row>
    <row r="216" spans="1:19" x14ac:dyDescent="0.25">
      <c r="A216">
        <v>5000</v>
      </c>
      <c r="B216" s="8">
        <v>607.42433962548239</v>
      </c>
      <c r="C216" s="7">
        <f t="shared" si="43"/>
        <v>3.2925911418583149E-2</v>
      </c>
      <c r="D216" s="8">
        <v>1000.3151606700677</v>
      </c>
      <c r="E216" s="7">
        <f t="shared" si="44"/>
        <v>1.9993698772497726E-2</v>
      </c>
      <c r="F216" s="8">
        <v>1302.6217760841112</v>
      </c>
      <c r="G216" s="7">
        <f t="shared" si="45"/>
        <v>1.5353650896366242E-2</v>
      </c>
      <c r="H216" s="8">
        <v>1531.6426906661891</v>
      </c>
      <c r="I216" s="7">
        <f t="shared" si="46"/>
        <v>1.3057875783875537E-2</v>
      </c>
      <c r="J216" s="8">
        <v>1708.1858676137153</v>
      </c>
      <c r="K216" s="7">
        <f t="shared" si="47"/>
        <v>1.1708327752377089E-2</v>
      </c>
      <c r="L216" s="8">
        <v>1847.4392918117014</v>
      </c>
      <c r="M216" s="7">
        <f t="shared" si="48"/>
        <v>1.0825795515254463E-2</v>
      </c>
      <c r="N216" s="8">
        <v>1959.6984967608919</v>
      </c>
      <c r="O216" s="7">
        <f t="shared" si="49"/>
        <v>1.020565154948948E-2</v>
      </c>
      <c r="P216" s="8">
        <v>2051.947461998197</v>
      </c>
      <c r="Q216" s="7">
        <f t="shared" si="50"/>
        <v>9.7468382453242235E-3</v>
      </c>
      <c r="R216" s="8">
        <v>2129.0164095275818</v>
      </c>
      <c r="S216" s="7">
        <f t="shared" si="51"/>
        <v>9.394009323036594E-3</v>
      </c>
    </row>
    <row r="217" spans="1:19" x14ac:dyDescent="0.25">
      <c r="A217">
        <v>5500</v>
      </c>
      <c r="B217" s="8">
        <v>619.01447116303166</v>
      </c>
      <c r="C217" s="7">
        <f t="shared" si="43"/>
        <v>3.2309422366852136E-2</v>
      </c>
      <c r="D217" s="8">
        <v>1025.2245889191572</v>
      </c>
      <c r="E217" s="7">
        <f t="shared" si="44"/>
        <v>1.9507920719190899E-2</v>
      </c>
      <c r="F217" s="8">
        <v>1342.405257131041</v>
      </c>
      <c r="G217" s="7">
        <f t="shared" si="45"/>
        <v>1.4898630569090261E-2</v>
      </c>
      <c r="H217" s="8">
        <v>1585.1105589513304</v>
      </c>
      <c r="I217" s="7">
        <f t="shared" si="46"/>
        <v>1.2617416423767628E-2</v>
      </c>
      <c r="J217" s="8">
        <v>1773.4831940908896</v>
      </c>
      <c r="K217" s="7">
        <f t="shared" si="47"/>
        <v>1.127724247212405E-2</v>
      </c>
      <c r="L217" s="8">
        <v>1922.7945303175893</v>
      </c>
      <c r="M217" s="7">
        <f t="shared" si="48"/>
        <v>1.0401527404332998E-2</v>
      </c>
      <c r="N217" s="8">
        <v>2043.602213092247</v>
      </c>
      <c r="O217" s="7">
        <f t="shared" si="49"/>
        <v>9.7866404096995426E-3</v>
      </c>
      <c r="P217" s="8">
        <v>2143.1572840574026</v>
      </c>
      <c r="Q217" s="7">
        <f t="shared" si="50"/>
        <v>9.3320262347410237E-3</v>
      </c>
      <c r="R217" s="8">
        <v>2226.5181070724525</v>
      </c>
      <c r="S217" s="7">
        <f t="shared" si="51"/>
        <v>8.9826352350204294E-3</v>
      </c>
    </row>
    <row r="218" spans="1:19" x14ac:dyDescent="0.25">
      <c r="A218">
        <v>6000</v>
      </c>
      <c r="B218" s="8">
        <v>629.09705090063198</v>
      </c>
      <c r="C218" s="7">
        <f t="shared" si="43"/>
        <v>3.1791597133331767E-2</v>
      </c>
      <c r="D218" s="8">
        <v>1047.0729944511822</v>
      </c>
      <c r="E218" s="7">
        <f t="shared" si="44"/>
        <v>1.910086508389312E-2</v>
      </c>
      <c r="F218" s="8">
        <v>1377.8176565855615</v>
      </c>
      <c r="G218" s="7">
        <f t="shared" si="45"/>
        <v>1.4515708885283845E-2</v>
      </c>
      <c r="H218" s="8">
        <v>1633.2581761295478</v>
      </c>
      <c r="I218" s="7">
        <f t="shared" si="46"/>
        <v>1.2245461429371487E-2</v>
      </c>
      <c r="J218" s="8">
        <v>1832.7829789994357</v>
      </c>
      <c r="K218" s="7">
        <f t="shared" si="47"/>
        <v>1.0912366728175599E-2</v>
      </c>
      <c r="L218" s="8">
        <v>1991.6603417969159</v>
      </c>
      <c r="M218" s="7">
        <f t="shared" si="48"/>
        <v>1.0041872893826664E-2</v>
      </c>
      <c r="N218" s="8">
        <v>2120.6504558304086</v>
      </c>
      <c r="O218" s="7">
        <f t="shared" si="49"/>
        <v>9.4310686351034498E-3</v>
      </c>
      <c r="P218" s="8">
        <v>2227.2326039792201</v>
      </c>
      <c r="Q218" s="7">
        <f t="shared" si="50"/>
        <v>8.9797536028646419E-3</v>
      </c>
      <c r="R218" s="8">
        <v>2316.6679099694206</v>
      </c>
      <c r="S218" s="7">
        <f t="shared" si="51"/>
        <v>8.6330888919957435E-3</v>
      </c>
    </row>
    <row r="219" spans="1:19" x14ac:dyDescent="0.2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2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2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2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2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2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2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2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2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2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2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2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2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2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2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2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2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2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2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2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2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2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2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2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2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2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2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2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2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2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2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2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2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2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2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2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2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2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2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2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2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2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2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2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2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2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2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2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2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2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2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2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2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2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34" x14ac:dyDescent="0.2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34" x14ac:dyDescent="0.2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34" x14ac:dyDescent="0.2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34" x14ac:dyDescent="0.2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34" x14ac:dyDescent="0.2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34" x14ac:dyDescent="0.2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</row>
    <row r="279" spans="2:34" x14ac:dyDescent="0.2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34" x14ac:dyDescent="0.2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34" x14ac:dyDescent="0.2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34" x14ac:dyDescent="0.2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34" x14ac:dyDescent="0.2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34" x14ac:dyDescent="0.2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34" x14ac:dyDescent="0.2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34" x14ac:dyDescent="0.2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34" x14ac:dyDescent="0.2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34" x14ac:dyDescent="0.2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2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2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2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2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2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2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2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2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2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2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2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2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2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2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2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2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2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2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2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2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2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2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2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2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2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2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2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2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2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2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2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2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2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2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2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2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2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2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2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2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2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2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2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2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2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2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03" zoomScaleNormal="103" workbookViewId="0">
      <selection activeCell="S106" sqref="S106"/>
    </sheetView>
  </sheetViews>
  <sheetFormatPr baseColWidth="10" defaultRowHeight="15" x14ac:dyDescent="0.25"/>
  <sheetData/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0" workbookViewId="0">
      <selection activeCell="R96" sqref="R96"/>
    </sheetView>
  </sheetViews>
  <sheetFormatPr baseColWidth="10" defaultRowHeight="15" x14ac:dyDescent="0.25"/>
  <sheetData/>
  <pageMargins left="0.7" right="0.7" top="0.78740157499999996" bottom="0.78740157499999996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R269" sqref="R269"/>
    </sheetView>
  </sheetViews>
  <sheetFormatPr baseColWidth="10" defaultRowHeight="15" x14ac:dyDescent="0.2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10</vt:i4>
      </vt:variant>
    </vt:vector>
  </HeadingPairs>
  <TitlesOfParts>
    <vt:vector size="10" baseType="lpstr">
      <vt:lpstr>Inhalt</vt:lpstr>
      <vt:lpstr>Abmessung</vt:lpstr>
      <vt:lpstr>Strömungswiderstand</vt:lpstr>
      <vt:lpstr>Passiv</vt:lpstr>
      <vt:lpstr>1,5 mm Noctua F12</vt:lpstr>
      <vt:lpstr>1,5 mm 2x F12</vt:lpstr>
      <vt:lpstr>Diagramm 1,5mm F12</vt:lpstr>
      <vt:lpstr>Diagramm 1,5mm 2x F12</vt:lpstr>
      <vt:lpstr>Leistung Passiv</vt:lpstr>
      <vt:lpstr>Vergleich KW pushpull 1,5 mm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Windows User</cp:lastModifiedBy>
  <dcterms:created xsi:type="dcterms:W3CDTF">2020-02-29T11:21:46Z</dcterms:created>
  <dcterms:modified xsi:type="dcterms:W3CDTF">2021-01-15T21:59:32Z</dcterms:modified>
</cp:coreProperties>
</file>