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17483" windowHeight="8010"/>
  </bookViews>
  <sheets>
    <sheet name="Inhalt" sheetId="14" r:id="rId1"/>
    <sheet name="Abmessung" sheetId="4" r:id="rId2"/>
    <sheet name="Strömungswiderstand" sheetId="13" r:id="rId3"/>
    <sheet name="Passiv" sheetId="15" r:id="rId4"/>
    <sheet name="3 mm Noctua F12" sheetId="1" r:id="rId5"/>
    <sheet name="3 mm 2x F12" sheetId="3" r:id="rId6"/>
    <sheet name="Diagramm 3mm F12" sheetId="20" r:id="rId7"/>
    <sheet name="Diagramm 3mm 2x F12" sheetId="23" r:id="rId8"/>
    <sheet name="Leistung Passiv" sheetId="30" r:id="rId9"/>
    <sheet name="Vergleich KW pushpull 3 mm" sheetId="40" r:id="rId10"/>
  </sheets>
  <definedNames>
    <definedName name="_xlnm._FilterDatabase" localSheetId="5" hidden="1">'3 mm 2x F12'!$A$1:$O$194</definedName>
    <definedName name="_xlnm._FilterDatabase" localSheetId="4" hidden="1">'3 mm Noctua F12'!$A$1:$O$194</definedName>
  </definedNames>
  <calcPr calcId="162913" iterateCount="1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T504" i="13"/>
  <c r="R504" i="13"/>
  <c r="P504" i="13"/>
  <c r="U504" i="13" s="1"/>
  <c r="T503" i="13"/>
  <c r="R503" i="13"/>
  <c r="P503" i="13"/>
  <c r="U503" i="13" s="1"/>
  <c r="U502" i="13"/>
  <c r="T502" i="13"/>
  <c r="R502" i="13"/>
  <c r="P502" i="13"/>
  <c r="T501" i="13"/>
  <c r="R501" i="13"/>
  <c r="P501" i="13"/>
  <c r="U501" i="13" s="1"/>
  <c r="T500" i="13"/>
  <c r="R500" i="13"/>
  <c r="P500" i="13"/>
  <c r="U500" i="13" s="1"/>
  <c r="T499" i="13"/>
  <c r="R499" i="13"/>
  <c r="P499" i="13"/>
  <c r="U499" i="13" s="1"/>
  <c r="U498" i="13"/>
  <c r="T498" i="13"/>
  <c r="R498" i="13"/>
  <c r="P498" i="13"/>
  <c r="T497" i="13"/>
  <c r="R497" i="13"/>
  <c r="P497" i="13"/>
  <c r="U497" i="13" s="1"/>
  <c r="U496" i="13"/>
  <c r="T496" i="13"/>
  <c r="R496" i="13"/>
  <c r="P496" i="13"/>
  <c r="T495" i="13"/>
  <c r="R495" i="13"/>
  <c r="P495" i="13"/>
  <c r="U495" i="13" s="1"/>
  <c r="U494" i="13"/>
  <c r="T494" i="13"/>
  <c r="R494" i="13"/>
  <c r="P494" i="13"/>
  <c r="U493" i="13"/>
  <c r="T493" i="13"/>
  <c r="R493" i="13"/>
  <c r="P493" i="13"/>
  <c r="U492" i="13"/>
  <c r="T492" i="13"/>
  <c r="R492" i="13"/>
  <c r="P492" i="13"/>
  <c r="T491" i="13"/>
  <c r="R491" i="13"/>
  <c r="P491" i="13"/>
  <c r="U491" i="13" s="1"/>
  <c r="U490" i="13"/>
  <c r="T490" i="13"/>
  <c r="R490" i="13"/>
  <c r="P490" i="13"/>
  <c r="T489" i="13"/>
  <c r="R489" i="13"/>
  <c r="P489" i="13"/>
  <c r="U489" i="13" s="1"/>
  <c r="T488" i="13"/>
  <c r="R488" i="13"/>
  <c r="P488" i="13"/>
  <c r="U488" i="13" s="1"/>
  <c r="T487" i="13"/>
  <c r="R487" i="13"/>
  <c r="P487" i="13"/>
  <c r="U487" i="13" s="1"/>
  <c r="U486" i="13"/>
  <c r="T486" i="13"/>
  <c r="R486" i="13"/>
  <c r="P486" i="13"/>
  <c r="T485" i="13"/>
  <c r="R485" i="13"/>
  <c r="P485" i="13"/>
  <c r="U485" i="13" s="1"/>
  <c r="T484" i="13"/>
  <c r="R484" i="13"/>
  <c r="P484" i="13"/>
  <c r="U484" i="13" s="1"/>
  <c r="T483" i="13"/>
  <c r="R483" i="13"/>
  <c r="P483" i="13"/>
  <c r="U483" i="13" s="1"/>
  <c r="U482" i="13"/>
  <c r="T482" i="13"/>
  <c r="R482" i="13"/>
  <c r="P482" i="13"/>
  <c r="U481" i="13"/>
  <c r="T481" i="13"/>
  <c r="R481" i="13"/>
  <c r="P481" i="13"/>
  <c r="T480" i="13"/>
  <c r="R480" i="13"/>
  <c r="P480" i="13"/>
  <c r="U480" i="13" s="1"/>
  <c r="T479" i="13"/>
  <c r="R479" i="13"/>
  <c r="P479" i="13"/>
  <c r="U479" i="13" s="1"/>
  <c r="U478" i="13"/>
  <c r="T478" i="13"/>
  <c r="R478" i="13"/>
  <c r="P478" i="13"/>
  <c r="U477" i="13"/>
  <c r="T477" i="13"/>
  <c r="R477" i="13"/>
  <c r="P477" i="13"/>
  <c r="U476" i="13"/>
  <c r="T476" i="13"/>
  <c r="R476" i="13"/>
  <c r="P476" i="13"/>
  <c r="T475" i="13"/>
  <c r="R475" i="13"/>
  <c r="P475" i="13"/>
  <c r="U475" i="13" s="1"/>
  <c r="U474" i="13"/>
  <c r="T474" i="13"/>
  <c r="R474" i="13"/>
  <c r="P474" i="13"/>
  <c r="U473" i="13"/>
  <c r="T473" i="13"/>
  <c r="R473" i="13"/>
  <c r="P473" i="13"/>
  <c r="T472" i="13"/>
  <c r="R472" i="13"/>
  <c r="P472" i="13"/>
  <c r="U472" i="13" s="1"/>
  <c r="T471" i="13"/>
  <c r="R471" i="13"/>
  <c r="P471" i="13"/>
  <c r="U471" i="13" s="1"/>
  <c r="U470" i="13"/>
  <c r="T470" i="13"/>
  <c r="R470" i="13"/>
  <c r="P470" i="13"/>
  <c r="T469" i="13"/>
  <c r="R469" i="13"/>
  <c r="P469" i="13"/>
  <c r="U469" i="13" s="1"/>
  <c r="T468" i="13"/>
  <c r="R468" i="13"/>
  <c r="P468" i="13"/>
  <c r="U468" i="13" s="1"/>
  <c r="T467" i="13"/>
  <c r="R467" i="13"/>
  <c r="P467" i="13"/>
  <c r="U467" i="13" s="1"/>
  <c r="U466" i="13"/>
  <c r="T466" i="13"/>
  <c r="R466" i="13"/>
  <c r="P466" i="13"/>
  <c r="T465" i="13"/>
  <c r="R465" i="13"/>
  <c r="P465" i="13"/>
  <c r="U465" i="13" s="1"/>
  <c r="U464" i="13"/>
  <c r="T464" i="13"/>
  <c r="R464" i="13"/>
  <c r="P464" i="13"/>
  <c r="T463" i="13"/>
  <c r="R463" i="13"/>
  <c r="P463" i="13"/>
  <c r="U463" i="13" s="1"/>
  <c r="U462" i="13"/>
  <c r="T462" i="13"/>
  <c r="R462" i="13"/>
  <c r="P462" i="13"/>
  <c r="T461" i="13"/>
  <c r="R461" i="13"/>
  <c r="P461" i="13"/>
  <c r="U461" i="13" s="1"/>
  <c r="U460" i="13"/>
  <c r="T460" i="13"/>
  <c r="R460" i="13"/>
  <c r="P460" i="13"/>
  <c r="T459" i="13"/>
  <c r="R459" i="13"/>
  <c r="P459" i="13"/>
  <c r="U459" i="13" s="1"/>
  <c r="U458" i="13"/>
  <c r="T458" i="13"/>
  <c r="R458" i="13"/>
  <c r="P458" i="13"/>
  <c r="T457" i="13"/>
  <c r="R457" i="13"/>
  <c r="P457" i="13"/>
  <c r="U457" i="13" s="1"/>
  <c r="U456" i="13"/>
  <c r="T456" i="13"/>
  <c r="R456" i="13"/>
  <c r="P456" i="13"/>
  <c r="T455" i="13"/>
  <c r="R455" i="13"/>
  <c r="P455" i="13"/>
  <c r="U455" i="13" s="1"/>
  <c r="U454" i="13"/>
  <c r="T454" i="13"/>
  <c r="R454" i="13"/>
  <c r="P454" i="13"/>
  <c r="T453" i="13"/>
  <c r="R453" i="13"/>
  <c r="P453" i="13"/>
  <c r="U453" i="13" s="1"/>
  <c r="T452" i="13"/>
  <c r="R452" i="13"/>
  <c r="P452" i="13"/>
  <c r="U452" i="13" s="1"/>
  <c r="T451" i="13"/>
  <c r="R451" i="13"/>
  <c r="P451" i="13"/>
  <c r="U451" i="13" s="1"/>
  <c r="U450" i="13"/>
  <c r="T450" i="13"/>
  <c r="R450" i="13"/>
  <c r="P450" i="13"/>
  <c r="U449" i="13"/>
  <c r="T449" i="13"/>
  <c r="R449" i="13"/>
  <c r="P449" i="13"/>
  <c r="T448" i="13"/>
  <c r="R448" i="13"/>
  <c r="P448" i="13"/>
  <c r="U448" i="13" s="1"/>
  <c r="T447" i="13"/>
  <c r="R447" i="13"/>
  <c r="P447" i="13"/>
  <c r="U447" i="13" s="1"/>
  <c r="U446" i="13"/>
  <c r="T446" i="13"/>
  <c r="R446" i="13"/>
  <c r="P446" i="13"/>
  <c r="U445" i="13"/>
  <c r="T445" i="13"/>
  <c r="R445" i="13"/>
  <c r="P445" i="13"/>
  <c r="T444" i="13"/>
  <c r="R444" i="13"/>
  <c r="P444" i="13"/>
  <c r="U444" i="13" s="1"/>
  <c r="T443" i="13"/>
  <c r="R443" i="13"/>
  <c r="P443" i="13"/>
  <c r="U443" i="13" s="1"/>
  <c r="U442" i="13"/>
  <c r="T442" i="13"/>
  <c r="R442" i="13"/>
  <c r="P442" i="13"/>
  <c r="T441" i="13"/>
  <c r="R441" i="13"/>
  <c r="P441" i="13"/>
  <c r="U441" i="13" s="1"/>
  <c r="T440" i="13"/>
  <c r="R440" i="13"/>
  <c r="P440" i="13"/>
  <c r="U440" i="13" s="1"/>
  <c r="T439" i="13"/>
  <c r="R439" i="13"/>
  <c r="P439" i="13"/>
  <c r="U439" i="13" s="1"/>
  <c r="U438" i="13"/>
  <c r="T438" i="13"/>
  <c r="R438" i="13"/>
  <c r="P438" i="13"/>
  <c r="T437" i="13"/>
  <c r="R437" i="13"/>
  <c r="P437" i="13"/>
  <c r="U437" i="13" s="1"/>
  <c r="T436" i="13"/>
  <c r="R436" i="13"/>
  <c r="P436" i="13"/>
  <c r="U436" i="13" s="1"/>
  <c r="T435" i="13"/>
  <c r="R435" i="13"/>
  <c r="P435" i="13"/>
  <c r="U435" i="13" s="1"/>
  <c r="U434" i="13"/>
  <c r="T434" i="13"/>
  <c r="R434" i="13"/>
  <c r="P434" i="13"/>
  <c r="T433" i="13"/>
  <c r="R433" i="13"/>
  <c r="P433" i="13"/>
  <c r="U433" i="13" s="1"/>
  <c r="U432" i="13"/>
  <c r="T432" i="13"/>
  <c r="R432" i="13"/>
  <c r="P432" i="13"/>
  <c r="T431" i="13"/>
  <c r="R431" i="13"/>
  <c r="P431" i="13"/>
  <c r="U431" i="13" s="1"/>
  <c r="U430" i="13"/>
  <c r="T430" i="13"/>
  <c r="R430" i="13"/>
  <c r="P430" i="13"/>
  <c r="U429" i="13"/>
  <c r="T429" i="13"/>
  <c r="R429" i="13"/>
  <c r="P429" i="13"/>
  <c r="U428" i="13"/>
  <c r="T428" i="13"/>
  <c r="R428" i="13"/>
  <c r="P428" i="13"/>
  <c r="T427" i="13"/>
  <c r="R427" i="13"/>
  <c r="P427" i="13"/>
  <c r="U427" i="13" s="1"/>
  <c r="U426" i="13"/>
  <c r="T426" i="13"/>
  <c r="R426" i="13"/>
  <c r="P426" i="13"/>
  <c r="T425" i="13"/>
  <c r="R425" i="13"/>
  <c r="P425" i="13"/>
  <c r="U425" i="13" s="1"/>
  <c r="T424" i="13"/>
  <c r="R424" i="13"/>
  <c r="P424" i="13"/>
  <c r="U424" i="13" s="1"/>
  <c r="T423" i="13"/>
  <c r="R423" i="13"/>
  <c r="P423" i="13"/>
  <c r="U423" i="13" s="1"/>
  <c r="U422" i="13"/>
  <c r="T422" i="13"/>
  <c r="R422" i="13"/>
  <c r="P422" i="13"/>
  <c r="T421" i="13"/>
  <c r="R421" i="13"/>
  <c r="P421" i="13"/>
  <c r="U421" i="13" s="1"/>
  <c r="T420" i="13"/>
  <c r="R420" i="13"/>
  <c r="P420" i="13"/>
  <c r="U420" i="13" s="1"/>
  <c r="T419" i="13"/>
  <c r="R419" i="13"/>
  <c r="P419" i="13"/>
  <c r="U419" i="13" s="1"/>
  <c r="U418" i="13"/>
  <c r="T418" i="13"/>
  <c r="R418" i="13"/>
  <c r="P418" i="13"/>
  <c r="U417" i="13"/>
  <c r="T417" i="13"/>
  <c r="R417" i="13"/>
  <c r="P417" i="13"/>
  <c r="T416" i="13"/>
  <c r="R416" i="13"/>
  <c r="P416" i="13"/>
  <c r="U416" i="13" s="1"/>
  <c r="T415" i="13"/>
  <c r="R415" i="13"/>
  <c r="P415" i="13"/>
  <c r="U415" i="13" s="1"/>
  <c r="U414" i="13"/>
  <c r="T414" i="13"/>
  <c r="R414" i="13"/>
  <c r="P414" i="13"/>
  <c r="U413" i="13"/>
  <c r="T413" i="13"/>
  <c r="R413" i="13"/>
  <c r="P413" i="13"/>
  <c r="U412" i="13"/>
  <c r="T412" i="13"/>
  <c r="R412" i="13"/>
  <c r="P412" i="13"/>
  <c r="T411" i="13"/>
  <c r="R411" i="13"/>
  <c r="P411" i="13"/>
  <c r="U411" i="13" s="1"/>
  <c r="U410" i="13"/>
  <c r="T410" i="13"/>
  <c r="R410" i="13"/>
  <c r="P410" i="13"/>
  <c r="U409" i="13"/>
  <c r="T409" i="13"/>
  <c r="R409" i="13"/>
  <c r="P409" i="13"/>
  <c r="T408" i="13"/>
  <c r="R408" i="13"/>
  <c r="P408" i="13"/>
  <c r="U408" i="13" s="1"/>
  <c r="T407" i="13"/>
  <c r="R407" i="13"/>
  <c r="P407" i="13"/>
  <c r="U407" i="13" s="1"/>
  <c r="U406" i="13"/>
  <c r="T406" i="13"/>
  <c r="R406" i="13"/>
  <c r="P406" i="13"/>
  <c r="T405" i="13"/>
  <c r="R405" i="13"/>
  <c r="P405" i="13"/>
  <c r="U405" i="13" s="1"/>
  <c r="T404" i="13"/>
  <c r="R404" i="13"/>
  <c r="P404" i="13"/>
  <c r="U404" i="13" s="1"/>
  <c r="T403" i="13"/>
  <c r="R403" i="13"/>
  <c r="P403" i="13"/>
  <c r="U403" i="13" s="1"/>
  <c r="U402" i="13"/>
  <c r="T402" i="13"/>
  <c r="R402" i="13"/>
  <c r="P402" i="13"/>
  <c r="T401" i="13"/>
  <c r="R401" i="13"/>
  <c r="P401" i="13"/>
  <c r="U401" i="13" s="1"/>
  <c r="U400" i="13"/>
  <c r="T400" i="13"/>
  <c r="R400" i="13"/>
  <c r="P400" i="13"/>
  <c r="T399" i="13"/>
  <c r="R399" i="13"/>
  <c r="P399" i="13"/>
  <c r="U399" i="13" s="1"/>
  <c r="U398" i="13"/>
  <c r="T398" i="13"/>
  <c r="R398" i="13"/>
  <c r="P398" i="13"/>
  <c r="T397" i="13"/>
  <c r="R397" i="13"/>
  <c r="P397" i="13"/>
  <c r="U397" i="13" s="1"/>
  <c r="U396" i="13"/>
  <c r="T396" i="13"/>
  <c r="R396" i="13"/>
  <c r="P396" i="13"/>
  <c r="T395" i="13"/>
  <c r="R395" i="13"/>
  <c r="P395" i="13"/>
  <c r="U395" i="13" s="1"/>
  <c r="U394" i="13"/>
  <c r="T394" i="13"/>
  <c r="R394" i="13"/>
  <c r="P394" i="13"/>
  <c r="T393" i="13"/>
  <c r="R393" i="13"/>
  <c r="P393" i="13"/>
  <c r="U393" i="13" s="1"/>
  <c r="U392" i="13"/>
  <c r="T392" i="13"/>
  <c r="R392" i="13"/>
  <c r="P392" i="13"/>
  <c r="T391" i="13"/>
  <c r="R391" i="13"/>
  <c r="P391" i="13"/>
  <c r="U391" i="13" s="1"/>
  <c r="U390" i="13"/>
  <c r="T390" i="13"/>
  <c r="R390" i="13"/>
  <c r="P390" i="13"/>
  <c r="T389" i="13"/>
  <c r="R389" i="13"/>
  <c r="P389" i="13"/>
  <c r="U389" i="13" s="1"/>
  <c r="T388" i="13"/>
  <c r="R388" i="13"/>
  <c r="P388" i="13"/>
  <c r="U388" i="13" s="1"/>
  <c r="T387" i="13"/>
  <c r="R387" i="13"/>
  <c r="P387" i="13"/>
  <c r="U387" i="13" s="1"/>
  <c r="U386" i="13"/>
  <c r="T386" i="13"/>
  <c r="R386" i="13"/>
  <c r="P386" i="13"/>
  <c r="U385" i="13"/>
  <c r="T385" i="13"/>
  <c r="R385" i="13"/>
  <c r="P385" i="13"/>
  <c r="T384" i="13"/>
  <c r="R384" i="13"/>
  <c r="P384" i="13"/>
  <c r="U384" i="13" s="1"/>
  <c r="T383" i="13"/>
  <c r="R383" i="13"/>
  <c r="P383" i="13"/>
  <c r="U383" i="13" s="1"/>
  <c r="U382" i="13"/>
  <c r="T382" i="13"/>
  <c r="R382" i="13"/>
  <c r="P382" i="13"/>
  <c r="U381" i="13"/>
  <c r="T381" i="13"/>
  <c r="R381" i="13"/>
  <c r="P381" i="13"/>
  <c r="T380" i="13"/>
  <c r="R380" i="13"/>
  <c r="P380" i="13"/>
  <c r="U380" i="13" s="1"/>
  <c r="T379" i="13"/>
  <c r="R379" i="13"/>
  <c r="P379" i="13"/>
  <c r="U379" i="13" s="1"/>
  <c r="U378" i="13"/>
  <c r="T378" i="13"/>
  <c r="R378" i="13"/>
  <c r="P378" i="13"/>
  <c r="T377" i="13"/>
  <c r="R377" i="13"/>
  <c r="P377" i="13"/>
  <c r="U377" i="13" s="1"/>
  <c r="T376" i="13"/>
  <c r="R376" i="13"/>
  <c r="P376" i="13"/>
  <c r="U376" i="13" s="1"/>
  <c r="T375" i="13"/>
  <c r="R375" i="13"/>
  <c r="P375" i="13"/>
  <c r="U375" i="13" s="1"/>
  <c r="U374" i="13"/>
  <c r="T374" i="13"/>
  <c r="R374" i="13"/>
  <c r="P374" i="13"/>
  <c r="T373" i="13"/>
  <c r="R373" i="13"/>
  <c r="P373" i="13"/>
  <c r="U373" i="13" s="1"/>
  <c r="T372" i="13"/>
  <c r="R372" i="13"/>
  <c r="P372" i="13"/>
  <c r="U372" i="13" s="1"/>
  <c r="T371" i="13"/>
  <c r="R371" i="13"/>
  <c r="P371" i="13"/>
  <c r="U371" i="13" s="1"/>
  <c r="U370" i="13"/>
  <c r="T370" i="13"/>
  <c r="R370" i="13"/>
  <c r="P370" i="13"/>
  <c r="T369" i="13"/>
  <c r="R369" i="13"/>
  <c r="P369" i="13"/>
  <c r="U369" i="13" s="1"/>
  <c r="T368" i="13"/>
  <c r="R368" i="13"/>
  <c r="P368" i="13"/>
  <c r="U368" i="13" s="1"/>
  <c r="T367" i="13"/>
  <c r="R367" i="13"/>
  <c r="P367" i="13"/>
  <c r="U367" i="13" s="1"/>
  <c r="U366" i="13"/>
  <c r="T366" i="13"/>
  <c r="R366" i="13"/>
  <c r="P366" i="13"/>
  <c r="U365" i="13"/>
  <c r="T365" i="13"/>
  <c r="R365" i="13"/>
  <c r="P365" i="13"/>
  <c r="U364" i="13"/>
  <c r="T364" i="13"/>
  <c r="R364" i="13"/>
  <c r="P364" i="13"/>
  <c r="T363" i="13"/>
  <c r="R363" i="13"/>
  <c r="P363" i="13"/>
  <c r="U363" i="13" s="1"/>
  <c r="U362" i="13"/>
  <c r="T362" i="13"/>
  <c r="R362" i="13"/>
  <c r="P362" i="13"/>
  <c r="T361" i="13"/>
  <c r="R361" i="13"/>
  <c r="P361" i="13"/>
  <c r="U361" i="13" s="1"/>
  <c r="T360" i="13"/>
  <c r="R360" i="13"/>
  <c r="P360" i="13"/>
  <c r="U360" i="13" s="1"/>
  <c r="T359" i="13"/>
  <c r="R359" i="13"/>
  <c r="P359" i="13"/>
  <c r="U359" i="13" s="1"/>
  <c r="U358" i="13"/>
  <c r="T358" i="13"/>
  <c r="R358" i="13"/>
  <c r="P358" i="13"/>
  <c r="T357" i="13"/>
  <c r="R357" i="13"/>
  <c r="P357" i="13"/>
  <c r="U357" i="13" s="1"/>
  <c r="T356" i="13"/>
  <c r="R356" i="13"/>
  <c r="P356" i="13"/>
  <c r="U356" i="13" s="1"/>
  <c r="T355" i="13"/>
  <c r="R355" i="13"/>
  <c r="P355" i="13"/>
  <c r="U355" i="13" s="1"/>
  <c r="U354" i="13"/>
  <c r="T354" i="13"/>
  <c r="R354" i="13"/>
  <c r="P354" i="13"/>
  <c r="U353" i="13"/>
  <c r="T353" i="13"/>
  <c r="R353" i="13"/>
  <c r="P353" i="13"/>
  <c r="T352" i="13"/>
  <c r="R352" i="13"/>
  <c r="P352" i="13"/>
  <c r="U352" i="13" s="1"/>
  <c r="T351" i="13"/>
  <c r="R351" i="13"/>
  <c r="P351" i="13"/>
  <c r="U351" i="13" s="1"/>
  <c r="U350" i="13"/>
  <c r="T350" i="13"/>
  <c r="R350" i="13"/>
  <c r="P350" i="13"/>
  <c r="U349" i="13"/>
  <c r="T349" i="13"/>
  <c r="R349" i="13"/>
  <c r="P349" i="13"/>
  <c r="U348" i="13"/>
  <c r="T348" i="13"/>
  <c r="R348" i="13"/>
  <c r="P348" i="13"/>
  <c r="T347" i="13"/>
  <c r="R347" i="13"/>
  <c r="P347" i="13"/>
  <c r="U347" i="13" s="1"/>
  <c r="U346" i="13"/>
  <c r="T346" i="13"/>
  <c r="R346" i="13"/>
  <c r="P346" i="13"/>
  <c r="U345" i="13"/>
  <c r="T345" i="13"/>
  <c r="R345" i="13"/>
  <c r="P345" i="13"/>
  <c r="T344" i="13"/>
  <c r="R344" i="13"/>
  <c r="P344" i="13"/>
  <c r="U344" i="13" s="1"/>
  <c r="T343" i="13"/>
  <c r="R343" i="13"/>
  <c r="P343" i="13"/>
  <c r="U343" i="13" s="1"/>
  <c r="U342" i="13"/>
  <c r="T342" i="13"/>
  <c r="R342" i="13"/>
  <c r="P342" i="13"/>
  <c r="T341" i="13"/>
  <c r="R341" i="13"/>
  <c r="P341" i="13"/>
  <c r="U341" i="13" s="1"/>
  <c r="T340" i="13"/>
  <c r="R340" i="13"/>
  <c r="P340" i="13"/>
  <c r="U340" i="13" s="1"/>
  <c r="T339" i="13"/>
  <c r="R339" i="13"/>
  <c r="P339" i="13"/>
  <c r="U339" i="13" s="1"/>
  <c r="U338" i="13"/>
  <c r="T338" i="13"/>
  <c r="R338" i="13"/>
  <c r="P338" i="13"/>
  <c r="T337" i="13"/>
  <c r="R337" i="13"/>
  <c r="P337" i="13"/>
  <c r="U337" i="13" s="1"/>
  <c r="U336" i="13"/>
  <c r="T336" i="13"/>
  <c r="R336" i="13"/>
  <c r="P336" i="13"/>
  <c r="T335" i="13"/>
  <c r="R335" i="13"/>
  <c r="P335" i="13"/>
  <c r="U335" i="13" s="1"/>
  <c r="U334" i="13"/>
  <c r="T334" i="13"/>
  <c r="R334" i="13"/>
  <c r="P334" i="13"/>
  <c r="T333" i="13"/>
  <c r="R333" i="13"/>
  <c r="P333" i="13"/>
  <c r="U333" i="13" s="1"/>
  <c r="U332" i="13"/>
  <c r="T332" i="13"/>
  <c r="R332" i="13"/>
  <c r="P332" i="13"/>
  <c r="T331" i="13"/>
  <c r="R331" i="13"/>
  <c r="P331" i="13"/>
  <c r="U331" i="13" s="1"/>
  <c r="U330" i="13"/>
  <c r="T330" i="13"/>
  <c r="R330" i="13"/>
  <c r="P330" i="13"/>
  <c r="T329" i="13"/>
  <c r="R329" i="13"/>
  <c r="P329" i="13"/>
  <c r="U329" i="13" s="1"/>
  <c r="U328" i="13"/>
  <c r="T328" i="13"/>
  <c r="R328" i="13"/>
  <c r="P328" i="13"/>
  <c r="T327" i="13"/>
  <c r="R327" i="13"/>
  <c r="P327" i="13"/>
  <c r="U327" i="13" s="1"/>
  <c r="U326" i="13"/>
  <c r="T326" i="13"/>
  <c r="R326" i="13"/>
  <c r="P326" i="13"/>
  <c r="T325" i="13"/>
  <c r="R325" i="13"/>
  <c r="P325" i="13"/>
  <c r="U325" i="13" s="1"/>
  <c r="T324" i="13"/>
  <c r="R324" i="13"/>
  <c r="P324" i="13"/>
  <c r="U324" i="13" s="1"/>
  <c r="T323" i="13"/>
  <c r="R323" i="13"/>
  <c r="P323" i="13"/>
  <c r="U323" i="13" s="1"/>
  <c r="U322" i="13"/>
  <c r="T322" i="13"/>
  <c r="R322" i="13"/>
  <c r="P322" i="13"/>
  <c r="T321" i="13"/>
  <c r="R321" i="13"/>
  <c r="P321" i="13"/>
  <c r="U321" i="13" s="1"/>
  <c r="T320" i="13"/>
  <c r="R320" i="13"/>
  <c r="P320" i="13"/>
  <c r="U320" i="13" s="1"/>
  <c r="T319" i="13"/>
  <c r="R319" i="13"/>
  <c r="P319" i="13"/>
  <c r="U319" i="13" s="1"/>
  <c r="U318" i="13"/>
  <c r="T318" i="13"/>
  <c r="R318" i="13"/>
  <c r="P318" i="13"/>
  <c r="U317" i="13"/>
  <c r="T317" i="13"/>
  <c r="R317" i="13"/>
  <c r="P317" i="13"/>
  <c r="T316" i="13"/>
  <c r="R316" i="13"/>
  <c r="P316" i="13"/>
  <c r="U316" i="13" s="1"/>
  <c r="T315" i="13"/>
  <c r="R315" i="13"/>
  <c r="P315" i="13"/>
  <c r="U315" i="13" s="1"/>
  <c r="U314" i="13"/>
  <c r="T314" i="13"/>
  <c r="R314" i="13"/>
  <c r="P314" i="13"/>
  <c r="T313" i="13"/>
  <c r="R313" i="13"/>
  <c r="P313" i="13"/>
  <c r="U313" i="13" s="1"/>
  <c r="T312" i="13"/>
  <c r="R312" i="13"/>
  <c r="P312" i="13"/>
  <c r="U312" i="13" s="1"/>
  <c r="T311" i="13"/>
  <c r="R311" i="13"/>
  <c r="P311" i="13"/>
  <c r="U311" i="13" s="1"/>
  <c r="U310" i="13"/>
  <c r="T310" i="13"/>
  <c r="R310" i="13"/>
  <c r="P310" i="13"/>
  <c r="T309" i="13"/>
  <c r="R309" i="13"/>
  <c r="P309" i="13"/>
  <c r="U309" i="13" s="1"/>
  <c r="T308" i="13"/>
  <c r="R308" i="13"/>
  <c r="P308" i="13"/>
  <c r="U308" i="13" s="1"/>
  <c r="T307" i="13"/>
  <c r="R307" i="13"/>
  <c r="P307" i="13"/>
  <c r="U307" i="13" s="1"/>
  <c r="U306" i="13"/>
  <c r="T306" i="13"/>
  <c r="R306" i="13"/>
  <c r="P306" i="13"/>
  <c r="T305" i="13"/>
  <c r="R305" i="13"/>
  <c r="P305" i="13"/>
  <c r="U305" i="13" s="1"/>
  <c r="U304" i="13"/>
  <c r="T304" i="13"/>
  <c r="R304" i="13"/>
  <c r="P304" i="13"/>
  <c r="T303" i="13"/>
  <c r="R303" i="13"/>
  <c r="P303" i="13"/>
  <c r="U303" i="13" s="1"/>
  <c r="U302" i="13"/>
  <c r="T302" i="13"/>
  <c r="R302" i="13"/>
  <c r="P302" i="13"/>
  <c r="U301" i="13"/>
  <c r="T301" i="13"/>
  <c r="R301" i="13"/>
  <c r="P301" i="13"/>
  <c r="U300" i="13"/>
  <c r="T300" i="13"/>
  <c r="R300" i="13"/>
  <c r="P300" i="13"/>
  <c r="T299" i="13"/>
  <c r="R299" i="13"/>
  <c r="P299" i="13"/>
  <c r="U299" i="13" s="1"/>
  <c r="U298" i="13"/>
  <c r="T298" i="13"/>
  <c r="R298" i="13"/>
  <c r="P298" i="13"/>
  <c r="T297" i="13"/>
  <c r="R297" i="13"/>
  <c r="P297" i="13"/>
  <c r="U297" i="13" s="1"/>
  <c r="T296" i="13"/>
  <c r="R296" i="13"/>
  <c r="P296" i="13"/>
  <c r="U296" i="13" s="1"/>
  <c r="T295" i="13"/>
  <c r="R295" i="13"/>
  <c r="P295" i="13"/>
  <c r="U295" i="13" s="1"/>
  <c r="U294" i="13"/>
  <c r="T294" i="13"/>
  <c r="R294" i="13"/>
  <c r="P294" i="13"/>
  <c r="T293" i="13"/>
  <c r="R293" i="13"/>
  <c r="P293" i="13"/>
  <c r="U293" i="13" s="1"/>
  <c r="T292" i="13"/>
  <c r="R292" i="13"/>
  <c r="P292" i="13"/>
  <c r="U292" i="13" s="1"/>
  <c r="T291" i="13"/>
  <c r="R291" i="13"/>
  <c r="P291" i="13"/>
  <c r="U291" i="13" s="1"/>
  <c r="U290" i="13"/>
  <c r="T290" i="13"/>
  <c r="R290" i="13"/>
  <c r="P290" i="13"/>
  <c r="U289" i="13"/>
  <c r="T289" i="13"/>
  <c r="R289" i="13"/>
  <c r="P289" i="13"/>
  <c r="T288" i="13"/>
  <c r="R288" i="13"/>
  <c r="P288" i="13"/>
  <c r="U288" i="13" s="1"/>
  <c r="T287" i="13"/>
  <c r="R287" i="13"/>
  <c r="P287" i="13"/>
  <c r="U287" i="13" s="1"/>
  <c r="U286" i="13"/>
  <c r="T286" i="13"/>
  <c r="R286" i="13"/>
  <c r="P286" i="13"/>
  <c r="U285" i="13"/>
  <c r="T285" i="13"/>
  <c r="R285" i="13"/>
  <c r="P285" i="13"/>
  <c r="U284" i="13"/>
  <c r="T284" i="13"/>
  <c r="R284" i="13"/>
  <c r="P284" i="13"/>
  <c r="T283" i="13"/>
  <c r="R283" i="13"/>
  <c r="P283" i="13"/>
  <c r="U283" i="13" s="1"/>
  <c r="U282" i="13"/>
  <c r="T282" i="13"/>
  <c r="R282" i="13"/>
  <c r="P282" i="13"/>
  <c r="U281" i="13"/>
  <c r="T281" i="13"/>
  <c r="R281" i="13"/>
  <c r="P281" i="13"/>
  <c r="T280" i="13"/>
  <c r="R280" i="13"/>
  <c r="P280" i="13"/>
  <c r="U280" i="13" s="1"/>
  <c r="T279" i="13"/>
  <c r="R279" i="13"/>
  <c r="P279" i="13"/>
  <c r="U279" i="13" s="1"/>
  <c r="U278" i="13"/>
  <c r="T278" i="13"/>
  <c r="R278" i="13"/>
  <c r="P278" i="13"/>
  <c r="T277" i="13"/>
  <c r="R277" i="13"/>
  <c r="P277" i="13"/>
  <c r="U277" i="13" s="1"/>
  <c r="T276" i="13"/>
  <c r="R276" i="13"/>
  <c r="P276" i="13"/>
  <c r="U276" i="13" s="1"/>
  <c r="T275" i="13"/>
  <c r="R275" i="13"/>
  <c r="P275" i="13"/>
  <c r="U275" i="13" s="1"/>
  <c r="U274" i="13"/>
  <c r="T274" i="13"/>
  <c r="R274" i="13"/>
  <c r="P274" i="13"/>
  <c r="T273" i="13"/>
  <c r="R273" i="13"/>
  <c r="P273" i="13"/>
  <c r="U273" i="13" s="1"/>
  <c r="U272" i="13"/>
  <c r="T272" i="13"/>
  <c r="R272" i="13"/>
  <c r="P272" i="13"/>
  <c r="T271" i="13"/>
  <c r="R271" i="13"/>
  <c r="P271" i="13"/>
  <c r="U271" i="13" s="1"/>
  <c r="U270" i="13"/>
  <c r="T270" i="13"/>
  <c r="R270" i="13"/>
  <c r="P270" i="13"/>
  <c r="T269" i="13"/>
  <c r="R269" i="13"/>
  <c r="P269" i="13"/>
  <c r="U269" i="13" s="1"/>
  <c r="U268" i="13"/>
  <c r="T268" i="13"/>
  <c r="R268" i="13"/>
  <c r="P268" i="13"/>
  <c r="T267" i="13"/>
  <c r="R267" i="13"/>
  <c r="P267" i="13"/>
  <c r="U267" i="13" s="1"/>
  <c r="U266" i="13"/>
  <c r="T266" i="13"/>
  <c r="R266" i="13"/>
  <c r="P266" i="13"/>
  <c r="T265" i="13"/>
  <c r="R265" i="13"/>
  <c r="P265" i="13"/>
  <c r="U265" i="13" s="1"/>
  <c r="U264" i="13"/>
  <c r="T264" i="13"/>
  <c r="R264" i="13"/>
  <c r="P264" i="13"/>
  <c r="T263" i="13"/>
  <c r="R263" i="13"/>
  <c r="P263" i="13"/>
  <c r="U263" i="13" s="1"/>
  <c r="U262" i="13"/>
  <c r="T262" i="13"/>
  <c r="R262" i="13"/>
  <c r="P262" i="13"/>
  <c r="T261" i="13"/>
  <c r="R261" i="13"/>
  <c r="P261" i="13"/>
  <c r="U261" i="13" s="1"/>
  <c r="T260" i="13"/>
  <c r="R260" i="13"/>
  <c r="P260" i="13"/>
  <c r="U260" i="13" s="1"/>
  <c r="T259" i="13"/>
  <c r="R259" i="13"/>
  <c r="P259" i="13"/>
  <c r="U259" i="13" s="1"/>
  <c r="U258" i="13"/>
  <c r="T258" i="13"/>
  <c r="R258" i="13"/>
  <c r="P258" i="13"/>
  <c r="T257" i="13"/>
  <c r="R257" i="13"/>
  <c r="P257" i="13"/>
  <c r="U257" i="13" s="1"/>
  <c r="T256" i="13"/>
  <c r="R256" i="13"/>
  <c r="P256" i="13"/>
  <c r="U256" i="13" s="1"/>
  <c r="T255" i="13"/>
  <c r="R255" i="13"/>
  <c r="P255" i="13"/>
  <c r="U255" i="13" s="1"/>
  <c r="U254" i="13"/>
  <c r="T254" i="13"/>
  <c r="R254" i="13"/>
  <c r="P254" i="13"/>
  <c r="U253" i="13"/>
  <c r="T253" i="13"/>
  <c r="R253" i="13"/>
  <c r="P253" i="13"/>
  <c r="T252" i="13"/>
  <c r="R252" i="13"/>
  <c r="P252" i="13"/>
  <c r="U252" i="13" s="1"/>
  <c r="T251" i="13"/>
  <c r="R251" i="13"/>
  <c r="P251" i="13"/>
  <c r="U251" i="13" s="1"/>
  <c r="U250" i="13"/>
  <c r="T250" i="13"/>
  <c r="R250" i="13"/>
  <c r="P250" i="13"/>
  <c r="T249" i="13"/>
  <c r="R249" i="13"/>
  <c r="P249" i="13"/>
  <c r="U249" i="13" s="1"/>
  <c r="T248" i="13"/>
  <c r="R248" i="13"/>
  <c r="P248" i="13"/>
  <c r="U248" i="13" s="1"/>
  <c r="T247" i="13"/>
  <c r="R247" i="13"/>
  <c r="P247" i="13"/>
  <c r="U247" i="13" s="1"/>
  <c r="U246" i="13"/>
  <c r="T246" i="13"/>
  <c r="R246" i="13"/>
  <c r="P246" i="13"/>
  <c r="T245" i="13"/>
  <c r="R245" i="13"/>
  <c r="P245" i="13"/>
  <c r="U245" i="13" s="1"/>
  <c r="T244" i="13"/>
  <c r="R244" i="13"/>
  <c r="P244" i="13"/>
  <c r="U244" i="13" s="1"/>
  <c r="T243" i="13"/>
  <c r="R243" i="13"/>
  <c r="P243" i="13"/>
  <c r="U243" i="13" s="1"/>
  <c r="U242" i="13"/>
  <c r="T242" i="13"/>
  <c r="R242" i="13"/>
  <c r="P242" i="13"/>
  <c r="T241" i="13"/>
  <c r="R241" i="13"/>
  <c r="P241" i="13"/>
  <c r="U241" i="13" s="1"/>
  <c r="T240" i="13"/>
  <c r="R240" i="13"/>
  <c r="P240" i="13"/>
  <c r="U240" i="13" s="1"/>
  <c r="T239" i="13"/>
  <c r="R239" i="13"/>
  <c r="P239" i="13"/>
  <c r="U239" i="13" s="1"/>
  <c r="U238" i="13"/>
  <c r="T238" i="13"/>
  <c r="R238" i="13"/>
  <c r="P238" i="13"/>
  <c r="U237" i="13"/>
  <c r="T237" i="13"/>
  <c r="R237" i="13"/>
  <c r="P237" i="13"/>
  <c r="U236" i="13"/>
  <c r="T236" i="13"/>
  <c r="R236" i="13"/>
  <c r="P236" i="13"/>
  <c r="T235" i="13"/>
  <c r="R235" i="13"/>
  <c r="P235" i="13"/>
  <c r="U235" i="13" s="1"/>
  <c r="U234" i="13"/>
  <c r="T234" i="13"/>
  <c r="R234" i="13"/>
  <c r="P234" i="13"/>
  <c r="T233" i="13"/>
  <c r="R233" i="13"/>
  <c r="P233" i="13"/>
  <c r="U233" i="13" s="1"/>
  <c r="T232" i="13"/>
  <c r="R232" i="13"/>
  <c r="P232" i="13"/>
  <c r="U232" i="13" s="1"/>
  <c r="T231" i="13"/>
  <c r="R231" i="13"/>
  <c r="P231" i="13"/>
  <c r="U231" i="13" s="1"/>
  <c r="U230" i="13"/>
  <c r="T230" i="13"/>
  <c r="R230" i="13"/>
  <c r="P230" i="13"/>
  <c r="T229" i="13"/>
  <c r="R229" i="13"/>
  <c r="P229" i="13"/>
  <c r="U229" i="13" s="1"/>
  <c r="T228" i="13"/>
  <c r="R228" i="13"/>
  <c r="P228" i="13"/>
  <c r="U228" i="13" s="1"/>
  <c r="T227" i="13"/>
  <c r="R227" i="13"/>
  <c r="P227" i="13"/>
  <c r="U227" i="13" s="1"/>
  <c r="U226" i="13"/>
  <c r="T226" i="13"/>
  <c r="R226" i="13"/>
  <c r="P226" i="13"/>
  <c r="U225" i="13"/>
  <c r="T225" i="13"/>
  <c r="R225" i="13"/>
  <c r="P225" i="13"/>
  <c r="T224" i="13"/>
  <c r="R224" i="13"/>
  <c r="P224" i="13"/>
  <c r="U224" i="13" s="1"/>
  <c r="T223" i="13"/>
  <c r="R223" i="13"/>
  <c r="P223" i="13"/>
  <c r="U223" i="13" s="1"/>
  <c r="U222" i="13"/>
  <c r="T222" i="13"/>
  <c r="R222" i="13"/>
  <c r="P222" i="13"/>
  <c r="U221" i="13"/>
  <c r="T221" i="13"/>
  <c r="R221" i="13"/>
  <c r="P221" i="13"/>
  <c r="U220" i="13"/>
  <c r="T220" i="13"/>
  <c r="R220" i="13"/>
  <c r="P220" i="13"/>
  <c r="T219" i="13"/>
  <c r="R219" i="13"/>
  <c r="P219" i="13"/>
  <c r="U219" i="13" s="1"/>
  <c r="U218" i="13"/>
  <c r="T218" i="13"/>
  <c r="R218" i="13"/>
  <c r="P218" i="13"/>
  <c r="U217" i="13"/>
  <c r="T217" i="13"/>
  <c r="R217" i="13"/>
  <c r="P217" i="13"/>
  <c r="T216" i="13"/>
  <c r="R216" i="13"/>
  <c r="P216" i="13"/>
  <c r="U216" i="13" s="1"/>
  <c r="T215" i="13"/>
  <c r="R215" i="13"/>
  <c r="P215" i="13"/>
  <c r="U215" i="13" s="1"/>
  <c r="U214" i="13"/>
  <c r="T214" i="13"/>
  <c r="R214" i="13"/>
  <c r="P214" i="13"/>
  <c r="T213" i="13"/>
  <c r="R213" i="13"/>
  <c r="P213" i="13"/>
  <c r="U213" i="13" s="1"/>
  <c r="T212" i="13"/>
  <c r="R212" i="13"/>
  <c r="P212" i="13"/>
  <c r="U212" i="13" s="1"/>
  <c r="T211" i="13"/>
  <c r="R211" i="13"/>
  <c r="P211" i="13"/>
  <c r="U211" i="13" s="1"/>
  <c r="U210" i="13"/>
  <c r="T210" i="13"/>
  <c r="R210" i="13"/>
  <c r="P210" i="13"/>
  <c r="T209" i="13"/>
  <c r="R209" i="13"/>
  <c r="P209" i="13"/>
  <c r="U209" i="13" s="1"/>
  <c r="U208" i="13"/>
  <c r="T208" i="13"/>
  <c r="R208" i="13"/>
  <c r="P208" i="13"/>
  <c r="T207" i="13"/>
  <c r="R207" i="13"/>
  <c r="P207" i="13"/>
  <c r="U207" i="13" s="1"/>
  <c r="U206" i="13"/>
  <c r="T206" i="13"/>
  <c r="R206" i="13"/>
  <c r="P206" i="13"/>
  <c r="T205" i="13"/>
  <c r="R205" i="13"/>
  <c r="P205" i="13"/>
  <c r="U205" i="13" s="1"/>
  <c r="U204" i="13"/>
  <c r="T204" i="13"/>
  <c r="R204" i="13"/>
  <c r="P204" i="13"/>
  <c r="T203" i="13"/>
  <c r="R203" i="13"/>
  <c r="P203" i="13"/>
  <c r="U203" i="13" s="1"/>
  <c r="U202" i="13"/>
  <c r="T202" i="13"/>
  <c r="R202" i="13"/>
  <c r="P202" i="13"/>
  <c r="T201" i="13"/>
  <c r="R201" i="13"/>
  <c r="P201" i="13"/>
  <c r="U201" i="13" s="1"/>
  <c r="U200" i="13"/>
  <c r="T200" i="13"/>
  <c r="R200" i="13"/>
  <c r="P200" i="13"/>
  <c r="T199" i="13"/>
  <c r="R199" i="13"/>
  <c r="P199" i="13"/>
  <c r="U199" i="13" s="1"/>
  <c r="U198" i="13"/>
  <c r="T198" i="13"/>
  <c r="R198" i="13"/>
  <c r="P198" i="13"/>
  <c r="T197" i="13"/>
  <c r="R197" i="13"/>
  <c r="P197" i="13"/>
  <c r="U197" i="13" s="1"/>
  <c r="T196" i="13"/>
  <c r="R196" i="13"/>
  <c r="P196" i="13"/>
  <c r="U196" i="13" s="1"/>
  <c r="T195" i="13"/>
  <c r="R195" i="13"/>
  <c r="P195" i="13"/>
  <c r="U195" i="13" s="1"/>
  <c r="U194" i="13"/>
  <c r="T194" i="13"/>
  <c r="R194" i="13"/>
  <c r="P194" i="13"/>
  <c r="T193" i="13"/>
  <c r="R193" i="13"/>
  <c r="P193" i="13"/>
  <c r="U193" i="13" s="1"/>
  <c r="T192" i="13"/>
  <c r="R192" i="13"/>
  <c r="P192" i="13"/>
  <c r="U192" i="13" s="1"/>
  <c r="T191" i="13"/>
  <c r="R191" i="13"/>
  <c r="P191" i="13"/>
  <c r="U191" i="13" s="1"/>
  <c r="U190" i="13"/>
  <c r="T190" i="13"/>
  <c r="R190" i="13"/>
  <c r="P190" i="13"/>
  <c r="U189" i="13"/>
  <c r="T189" i="13"/>
  <c r="R189" i="13"/>
  <c r="P189" i="13"/>
  <c r="T188" i="13"/>
  <c r="R188" i="13"/>
  <c r="P188" i="13"/>
  <c r="U188" i="13" s="1"/>
  <c r="T187" i="13"/>
  <c r="R187" i="13"/>
  <c r="P187" i="13"/>
  <c r="U187" i="13" s="1"/>
  <c r="U186" i="13"/>
  <c r="T186" i="13"/>
  <c r="R186" i="13"/>
  <c r="P186" i="13"/>
  <c r="T185" i="13"/>
  <c r="R185" i="13"/>
  <c r="P185" i="13"/>
  <c r="U185" i="13" s="1"/>
  <c r="T184" i="13"/>
  <c r="R184" i="13"/>
  <c r="P184" i="13"/>
  <c r="U184" i="13" s="1"/>
  <c r="T183" i="13"/>
  <c r="R183" i="13"/>
  <c r="P183" i="13"/>
  <c r="U183" i="13" s="1"/>
  <c r="U182" i="13"/>
  <c r="T182" i="13"/>
  <c r="R182" i="13"/>
  <c r="P182" i="13"/>
  <c r="T181" i="13"/>
  <c r="R181" i="13"/>
  <c r="P181" i="13"/>
  <c r="U181" i="13" s="1"/>
  <c r="T180" i="13"/>
  <c r="R180" i="13"/>
  <c r="P180" i="13"/>
  <c r="U180" i="13" s="1"/>
  <c r="T179" i="13"/>
  <c r="R179" i="13"/>
  <c r="P179" i="13"/>
  <c r="U179" i="13" s="1"/>
  <c r="U178" i="13"/>
  <c r="T178" i="13"/>
  <c r="R178" i="13"/>
  <c r="P178" i="13"/>
  <c r="T177" i="13"/>
  <c r="R177" i="13"/>
  <c r="P177" i="13"/>
  <c r="U177" i="13" s="1"/>
  <c r="T176" i="13"/>
  <c r="R176" i="13"/>
  <c r="P176" i="13"/>
  <c r="U176" i="13" s="1"/>
  <c r="T175" i="13"/>
  <c r="R175" i="13"/>
  <c r="P175" i="13"/>
  <c r="U175" i="13" s="1"/>
  <c r="U174" i="13"/>
  <c r="T174" i="13"/>
  <c r="R174" i="13"/>
  <c r="P174" i="13"/>
  <c r="U173" i="13"/>
  <c r="T173" i="13"/>
  <c r="R173" i="13"/>
  <c r="P173" i="13"/>
  <c r="U172" i="13"/>
  <c r="T172" i="13"/>
  <c r="R172" i="13"/>
  <c r="P172" i="13"/>
  <c r="T171" i="13"/>
  <c r="R171" i="13"/>
  <c r="P171" i="13"/>
  <c r="U171" i="13" s="1"/>
  <c r="U170" i="13"/>
  <c r="T170" i="13"/>
  <c r="R170" i="13"/>
  <c r="P170" i="13"/>
  <c r="U169" i="13"/>
  <c r="T169" i="13"/>
  <c r="R169" i="13"/>
  <c r="P169" i="13"/>
  <c r="T168" i="13"/>
  <c r="R168" i="13"/>
  <c r="P168" i="13"/>
  <c r="U168" i="13" s="1"/>
  <c r="T167" i="13"/>
  <c r="R167" i="13"/>
  <c r="P167" i="13"/>
  <c r="U167" i="13" s="1"/>
  <c r="U166" i="13"/>
  <c r="T166" i="13"/>
  <c r="R166" i="13"/>
  <c r="P166" i="13"/>
  <c r="T165" i="13"/>
  <c r="R165" i="13"/>
  <c r="P165" i="13"/>
  <c r="U165" i="13" s="1"/>
  <c r="T164" i="13"/>
  <c r="R164" i="13"/>
  <c r="P164" i="13"/>
  <c r="U164" i="13" s="1"/>
  <c r="T163" i="13"/>
  <c r="R163" i="13"/>
  <c r="P163" i="13"/>
  <c r="U163" i="13" s="1"/>
  <c r="U162" i="13"/>
  <c r="T162" i="13"/>
  <c r="R162" i="13"/>
  <c r="P162" i="13"/>
  <c r="T161" i="13"/>
  <c r="R161" i="13"/>
  <c r="P161" i="13"/>
  <c r="U161" i="13" s="1"/>
  <c r="T160" i="13"/>
  <c r="R160" i="13"/>
  <c r="P160" i="13"/>
  <c r="U160" i="13" s="1"/>
  <c r="T159" i="13"/>
  <c r="R159" i="13"/>
  <c r="P159" i="13"/>
  <c r="U159" i="13" s="1"/>
  <c r="U158" i="13"/>
  <c r="T158" i="13"/>
  <c r="R158" i="13"/>
  <c r="P158" i="13"/>
  <c r="T157" i="13"/>
  <c r="R157" i="13"/>
  <c r="P157" i="13"/>
  <c r="U157" i="13" s="1"/>
  <c r="T156" i="13"/>
  <c r="R156" i="13"/>
  <c r="P156" i="13"/>
  <c r="U156" i="13" s="1"/>
  <c r="T155" i="13"/>
  <c r="R155" i="13"/>
  <c r="P155" i="13"/>
  <c r="U155" i="13" s="1"/>
  <c r="U154" i="13"/>
  <c r="T154" i="13"/>
  <c r="R154" i="13"/>
  <c r="P154" i="13"/>
  <c r="T153" i="13"/>
  <c r="R153" i="13"/>
  <c r="P153" i="13"/>
  <c r="U153" i="13" s="1"/>
  <c r="T152" i="13"/>
  <c r="R152" i="13"/>
  <c r="P152" i="13"/>
  <c r="U152" i="13" s="1"/>
  <c r="T151" i="13"/>
  <c r="R151" i="13"/>
  <c r="P151" i="13"/>
  <c r="U151" i="13" s="1"/>
  <c r="U150" i="13"/>
  <c r="T150" i="13"/>
  <c r="R150" i="13"/>
  <c r="P150" i="13"/>
  <c r="T149" i="13"/>
  <c r="R149" i="13"/>
  <c r="P149" i="13"/>
  <c r="U149" i="13" s="1"/>
  <c r="T148" i="13"/>
  <c r="R148" i="13"/>
  <c r="P148" i="13"/>
  <c r="U148" i="13" s="1"/>
  <c r="T147" i="13"/>
  <c r="R147" i="13"/>
  <c r="P147" i="13"/>
  <c r="U147" i="13" s="1"/>
  <c r="U146" i="13"/>
  <c r="T146" i="13"/>
  <c r="R146" i="13"/>
  <c r="P146" i="13"/>
  <c r="T145" i="13"/>
  <c r="R145" i="13"/>
  <c r="P145" i="13"/>
  <c r="U145" i="13" s="1"/>
  <c r="T144" i="13"/>
  <c r="R144" i="13"/>
  <c r="P144" i="13"/>
  <c r="U144" i="13" s="1"/>
  <c r="T143" i="13"/>
  <c r="R143" i="13"/>
  <c r="P143" i="13"/>
  <c r="U143" i="13" s="1"/>
  <c r="U142" i="13"/>
  <c r="T142" i="13"/>
  <c r="R142" i="13"/>
  <c r="P142" i="13"/>
  <c r="T141" i="13"/>
  <c r="R141" i="13"/>
  <c r="P141" i="13"/>
  <c r="U141" i="13" s="1"/>
  <c r="T140" i="13"/>
  <c r="R140" i="13"/>
  <c r="P140" i="13"/>
  <c r="U140" i="13" s="1"/>
  <c r="T139" i="13"/>
  <c r="R139" i="13"/>
  <c r="P139" i="13"/>
  <c r="U139" i="13" s="1"/>
  <c r="U138" i="13"/>
  <c r="T138" i="13"/>
  <c r="R138" i="13"/>
  <c r="P138" i="13"/>
  <c r="T137" i="13"/>
  <c r="R137" i="13"/>
  <c r="P137" i="13"/>
  <c r="U137" i="13" s="1"/>
  <c r="T136" i="13"/>
  <c r="R136" i="13"/>
  <c r="P136" i="13"/>
  <c r="U136" i="13" s="1"/>
  <c r="T135" i="13"/>
  <c r="R135" i="13"/>
  <c r="P135" i="13"/>
  <c r="U135" i="13" s="1"/>
  <c r="U134" i="13"/>
  <c r="T134" i="13"/>
  <c r="R134" i="13"/>
  <c r="P134" i="13"/>
  <c r="T133" i="13"/>
  <c r="R133" i="13"/>
  <c r="P133" i="13"/>
  <c r="U133" i="13" s="1"/>
  <c r="T132" i="13"/>
  <c r="R132" i="13"/>
  <c r="P132" i="13"/>
  <c r="U132" i="13" s="1"/>
  <c r="T131" i="13"/>
  <c r="R131" i="13"/>
  <c r="P131" i="13"/>
  <c r="U131" i="13" s="1"/>
  <c r="U130" i="13"/>
  <c r="T130" i="13"/>
  <c r="R130" i="13"/>
  <c r="P130" i="13"/>
  <c r="T129" i="13"/>
  <c r="R129" i="13"/>
  <c r="P129" i="13"/>
  <c r="U129" i="13" s="1"/>
  <c r="T128" i="13"/>
  <c r="R128" i="13"/>
  <c r="P128" i="13"/>
  <c r="U128" i="13" s="1"/>
  <c r="T127" i="13"/>
  <c r="R127" i="13"/>
  <c r="P127" i="13"/>
  <c r="U127" i="13" s="1"/>
  <c r="U126" i="13"/>
  <c r="T126" i="13"/>
  <c r="R126" i="13"/>
  <c r="P126" i="13"/>
  <c r="T125" i="13"/>
  <c r="R125" i="13"/>
  <c r="P125" i="13"/>
  <c r="U125" i="13" s="1"/>
  <c r="T124" i="13"/>
  <c r="R124" i="13"/>
  <c r="P124" i="13"/>
  <c r="U124" i="13" s="1"/>
  <c r="T123" i="13"/>
  <c r="R123" i="13"/>
  <c r="P123" i="13"/>
  <c r="U123" i="13" s="1"/>
  <c r="U122" i="13"/>
  <c r="T122" i="13"/>
  <c r="R122" i="13"/>
  <c r="P122" i="13"/>
  <c r="T121" i="13"/>
  <c r="R121" i="13"/>
  <c r="P121" i="13"/>
  <c r="U121" i="13" s="1"/>
  <c r="T120" i="13"/>
  <c r="R120" i="13"/>
  <c r="P120" i="13"/>
  <c r="U120" i="13" s="1"/>
  <c r="T119" i="13"/>
  <c r="R119" i="13"/>
  <c r="P119" i="13"/>
  <c r="U119" i="13" s="1"/>
  <c r="U118" i="13"/>
  <c r="T118" i="13"/>
  <c r="R118" i="13"/>
  <c r="P118" i="13"/>
  <c r="T117" i="13"/>
  <c r="R117" i="13"/>
  <c r="P117" i="13"/>
  <c r="U117" i="13" s="1"/>
  <c r="T116" i="13"/>
  <c r="R116" i="13"/>
  <c r="P116" i="13"/>
  <c r="U116" i="13" s="1"/>
  <c r="T115" i="13"/>
  <c r="R115" i="13"/>
  <c r="P115" i="13"/>
  <c r="U115" i="13" s="1"/>
  <c r="U114" i="13"/>
  <c r="T114" i="13"/>
  <c r="R114" i="13"/>
  <c r="P114" i="13"/>
  <c r="T113" i="13"/>
  <c r="R113" i="13"/>
  <c r="P113" i="13"/>
  <c r="U113" i="13" s="1"/>
  <c r="T112" i="13"/>
  <c r="R112" i="13"/>
  <c r="P112" i="13"/>
  <c r="U112" i="13" s="1"/>
  <c r="T111" i="13"/>
  <c r="R111" i="13"/>
  <c r="P111" i="13"/>
  <c r="U111" i="13" s="1"/>
  <c r="U110" i="13"/>
  <c r="T110" i="13"/>
  <c r="R110" i="13"/>
  <c r="P110" i="13"/>
  <c r="T109" i="13"/>
  <c r="R109" i="13"/>
  <c r="P109" i="13"/>
  <c r="U109" i="13" s="1"/>
  <c r="T108" i="13"/>
  <c r="R108" i="13"/>
  <c r="P108" i="13"/>
  <c r="U108" i="13" s="1"/>
  <c r="T107" i="13"/>
  <c r="R107" i="13"/>
  <c r="P107" i="13"/>
  <c r="U107" i="13" s="1"/>
  <c r="U106" i="13"/>
  <c r="T106" i="13"/>
  <c r="R106" i="13"/>
  <c r="P106" i="13"/>
  <c r="T105" i="13"/>
  <c r="R105" i="13"/>
  <c r="P105" i="13"/>
  <c r="U105" i="13" s="1"/>
  <c r="T104" i="13"/>
  <c r="R104" i="13"/>
  <c r="P104" i="13"/>
  <c r="U104" i="13" s="1"/>
  <c r="T103" i="13"/>
  <c r="R103" i="13"/>
  <c r="P103" i="13"/>
  <c r="U103" i="13" s="1"/>
  <c r="U102" i="13"/>
  <c r="T102" i="13"/>
  <c r="R102" i="13"/>
  <c r="P102" i="13"/>
  <c r="T101" i="13"/>
  <c r="R101" i="13"/>
  <c r="P101" i="13"/>
  <c r="U101" i="13" s="1"/>
  <c r="T100" i="13"/>
  <c r="R100" i="13"/>
  <c r="P100" i="13"/>
  <c r="U100" i="13" s="1"/>
  <c r="T99" i="13"/>
  <c r="R99" i="13"/>
  <c r="P99" i="13"/>
  <c r="U99" i="13" s="1"/>
  <c r="U98" i="13"/>
  <c r="T98" i="13"/>
  <c r="R98" i="13"/>
  <c r="P98" i="13"/>
  <c r="T97" i="13"/>
  <c r="R97" i="13"/>
  <c r="P97" i="13"/>
  <c r="U97" i="13" s="1"/>
  <c r="T96" i="13"/>
  <c r="R96" i="13"/>
  <c r="P96" i="13"/>
  <c r="U96" i="13" s="1"/>
  <c r="T95" i="13"/>
  <c r="R95" i="13"/>
  <c r="P95" i="13"/>
  <c r="U95" i="13" s="1"/>
  <c r="T94" i="13"/>
  <c r="R94" i="13"/>
  <c r="P94" i="13"/>
  <c r="U94" i="13" s="1"/>
  <c r="T93" i="13"/>
  <c r="R93" i="13"/>
  <c r="P93" i="13"/>
  <c r="U93" i="13" s="1"/>
  <c r="T92" i="13"/>
  <c r="R92" i="13"/>
  <c r="P92" i="13"/>
  <c r="U92" i="13" s="1"/>
  <c r="T91" i="13"/>
  <c r="R91" i="13"/>
  <c r="P91" i="13"/>
  <c r="U91" i="13" s="1"/>
  <c r="U90" i="13"/>
  <c r="T90" i="13"/>
  <c r="R90" i="13"/>
  <c r="P90" i="13"/>
  <c r="T89" i="13"/>
  <c r="R89" i="13"/>
  <c r="P89" i="13"/>
  <c r="U89" i="13" s="1"/>
  <c r="T88" i="13"/>
  <c r="R88" i="13"/>
  <c r="P88" i="13"/>
  <c r="U88" i="13" s="1"/>
  <c r="T87" i="13"/>
  <c r="R87" i="13"/>
  <c r="P87" i="13"/>
  <c r="U87" i="13" s="1"/>
  <c r="U86" i="13"/>
  <c r="T86" i="13"/>
  <c r="R86" i="13"/>
  <c r="P86" i="13"/>
  <c r="T85" i="13"/>
  <c r="R85" i="13"/>
  <c r="P85" i="13"/>
  <c r="U85" i="13" s="1"/>
  <c r="T84" i="13"/>
  <c r="R84" i="13"/>
  <c r="P84" i="13"/>
  <c r="U84" i="13" s="1"/>
  <c r="T83" i="13"/>
  <c r="R83" i="13"/>
  <c r="P83" i="13"/>
  <c r="U83" i="13" s="1"/>
  <c r="U82" i="13"/>
  <c r="T82" i="13"/>
  <c r="R82" i="13"/>
  <c r="P82" i="13"/>
  <c r="T81" i="13"/>
  <c r="R81" i="13"/>
  <c r="P81" i="13"/>
  <c r="U81" i="13" s="1"/>
  <c r="T80" i="13"/>
  <c r="R80" i="13"/>
  <c r="P80" i="13"/>
  <c r="U80" i="13" s="1"/>
  <c r="T79" i="13"/>
  <c r="R79" i="13"/>
  <c r="P79" i="13"/>
  <c r="U79" i="13" s="1"/>
  <c r="T78" i="13"/>
  <c r="R78" i="13"/>
  <c r="P78" i="13"/>
  <c r="U78" i="13" s="1"/>
  <c r="T77" i="13"/>
  <c r="R77" i="13"/>
  <c r="P77" i="13"/>
  <c r="U77" i="13" s="1"/>
  <c r="T76" i="13"/>
  <c r="R76" i="13"/>
  <c r="P76" i="13"/>
  <c r="U76" i="13" s="1"/>
  <c r="T75" i="13"/>
  <c r="R75" i="13"/>
  <c r="P75" i="13"/>
  <c r="U75" i="13" s="1"/>
  <c r="U74" i="13"/>
  <c r="T74" i="13"/>
  <c r="R74" i="13"/>
  <c r="P74" i="13"/>
  <c r="T73" i="13"/>
  <c r="R73" i="13"/>
  <c r="P73" i="13"/>
  <c r="U73" i="13" s="1"/>
  <c r="T72" i="13"/>
  <c r="R72" i="13"/>
  <c r="P72" i="13"/>
  <c r="U72" i="13" s="1"/>
  <c r="T71" i="13"/>
  <c r="R71" i="13"/>
  <c r="P71" i="13"/>
  <c r="U71" i="13" s="1"/>
  <c r="T70" i="13"/>
  <c r="R70" i="13"/>
  <c r="P70" i="13"/>
  <c r="U70" i="13" s="1"/>
  <c r="T69" i="13"/>
  <c r="R69" i="13"/>
  <c r="P69" i="13"/>
  <c r="U69" i="13" s="1"/>
  <c r="T68" i="13"/>
  <c r="R68" i="13"/>
  <c r="P68" i="13"/>
  <c r="U68" i="13" s="1"/>
  <c r="T67" i="13"/>
  <c r="R67" i="13"/>
  <c r="P67" i="13"/>
  <c r="U67" i="13" s="1"/>
  <c r="T66" i="13"/>
  <c r="R66" i="13"/>
  <c r="P66" i="13"/>
  <c r="U66" i="13" s="1"/>
  <c r="T65" i="13"/>
  <c r="R65" i="13"/>
  <c r="P65" i="13"/>
  <c r="U65" i="13" s="1"/>
  <c r="T64" i="13"/>
  <c r="R64" i="13"/>
  <c r="P64" i="13"/>
  <c r="U64" i="13" s="1"/>
  <c r="T63" i="13"/>
  <c r="R63" i="13"/>
  <c r="P63" i="13"/>
  <c r="U63" i="13" s="1"/>
  <c r="U62" i="13"/>
  <c r="T62" i="13"/>
  <c r="R62" i="13"/>
  <c r="P62" i="13"/>
  <c r="T61" i="13"/>
  <c r="R61" i="13"/>
  <c r="P61" i="13"/>
  <c r="U61" i="13" s="1"/>
  <c r="T60" i="13"/>
  <c r="R60" i="13"/>
  <c r="P60" i="13"/>
  <c r="U60" i="13" s="1"/>
  <c r="T59" i="13"/>
  <c r="R59" i="13"/>
  <c r="P59" i="13"/>
  <c r="U59" i="13" s="1"/>
  <c r="U58" i="13"/>
  <c r="T58" i="13"/>
  <c r="R58" i="13"/>
  <c r="P58" i="13"/>
  <c r="T57" i="13"/>
  <c r="R57" i="13"/>
  <c r="P57" i="13"/>
  <c r="U57" i="13" s="1"/>
  <c r="T56" i="13"/>
  <c r="R56" i="13"/>
  <c r="P56" i="13"/>
  <c r="U56" i="13" s="1"/>
  <c r="T55" i="13"/>
  <c r="R55" i="13"/>
  <c r="P55" i="13"/>
  <c r="U55" i="13" s="1"/>
  <c r="T54" i="13"/>
  <c r="R54" i="13"/>
  <c r="P54" i="13"/>
  <c r="U54" i="13" s="1"/>
  <c r="T53" i="13"/>
  <c r="R53" i="13"/>
  <c r="P53" i="13"/>
  <c r="U53" i="13" s="1"/>
  <c r="T52" i="13"/>
  <c r="R52" i="13"/>
  <c r="P52" i="13"/>
  <c r="U52" i="13" s="1"/>
  <c r="T51" i="13"/>
  <c r="R51" i="13"/>
  <c r="P51" i="13"/>
  <c r="U51" i="13" s="1"/>
  <c r="U50" i="13"/>
  <c r="T50" i="13"/>
  <c r="R50" i="13"/>
  <c r="P50" i="13"/>
  <c r="T49" i="13"/>
  <c r="R49" i="13"/>
  <c r="P49" i="13"/>
  <c r="U49" i="13" s="1"/>
  <c r="T48" i="13"/>
  <c r="R48" i="13"/>
  <c r="P48" i="13"/>
  <c r="U48" i="13" s="1"/>
  <c r="T47" i="13"/>
  <c r="R47" i="13"/>
  <c r="P47" i="13"/>
  <c r="U47" i="13" s="1"/>
  <c r="T46" i="13"/>
  <c r="R46" i="13"/>
  <c r="P46" i="13"/>
  <c r="U46" i="13" s="1"/>
  <c r="T45" i="13"/>
  <c r="R45" i="13"/>
  <c r="P45" i="13"/>
  <c r="U45" i="13" s="1"/>
  <c r="T44" i="13"/>
  <c r="R44" i="13"/>
  <c r="P44" i="13"/>
  <c r="U44" i="13" s="1"/>
  <c r="T43" i="13"/>
  <c r="R43" i="13"/>
  <c r="P43" i="13"/>
  <c r="U43" i="13" s="1"/>
  <c r="T42" i="13"/>
  <c r="R42" i="13"/>
  <c r="P42" i="13"/>
  <c r="U42" i="13" s="1"/>
  <c r="T41" i="13"/>
  <c r="R41" i="13"/>
  <c r="P41" i="13"/>
  <c r="U41" i="13" s="1"/>
  <c r="T40" i="13"/>
  <c r="R40" i="13"/>
  <c r="P40" i="13"/>
  <c r="U40" i="13" s="1"/>
  <c r="T39" i="13"/>
  <c r="R39" i="13"/>
  <c r="P39" i="13"/>
  <c r="U39" i="13" s="1"/>
  <c r="T38" i="13"/>
  <c r="R38" i="13"/>
  <c r="P38" i="13"/>
  <c r="U38" i="13" s="1"/>
  <c r="T37" i="13"/>
  <c r="R37" i="13"/>
  <c r="P37" i="13"/>
  <c r="U37" i="13" s="1"/>
  <c r="T36" i="13"/>
  <c r="R36" i="13"/>
  <c r="P36" i="13"/>
  <c r="U36" i="13" s="1"/>
  <c r="T35" i="13"/>
  <c r="R35" i="13"/>
  <c r="P35" i="13"/>
  <c r="U35" i="13" s="1"/>
  <c r="T34" i="13"/>
  <c r="R34" i="13"/>
  <c r="P34" i="13"/>
  <c r="U34" i="13" s="1"/>
  <c r="T33" i="13"/>
  <c r="R33" i="13"/>
  <c r="P33" i="13"/>
  <c r="U33" i="13" s="1"/>
  <c r="T32" i="13"/>
  <c r="R32" i="13"/>
  <c r="P32" i="13"/>
  <c r="U32" i="13" s="1"/>
  <c r="T31" i="13"/>
  <c r="R31" i="13"/>
  <c r="P31" i="13"/>
  <c r="U31" i="13" s="1"/>
  <c r="U30" i="13"/>
  <c r="T30" i="13"/>
  <c r="R30" i="13"/>
  <c r="P30" i="13"/>
  <c r="T29" i="13"/>
  <c r="R29" i="13"/>
  <c r="P29" i="13"/>
  <c r="U29" i="13" s="1"/>
  <c r="T28" i="13"/>
  <c r="R28" i="13"/>
  <c r="P28" i="13"/>
  <c r="U28" i="13" s="1"/>
  <c r="T27" i="13"/>
  <c r="R27" i="13"/>
  <c r="P27" i="13"/>
  <c r="U27" i="13" s="1"/>
  <c r="T26" i="13"/>
  <c r="R26" i="13"/>
  <c r="P26" i="13"/>
  <c r="U26" i="13" s="1"/>
  <c r="T25" i="13"/>
  <c r="R25" i="13"/>
  <c r="P25" i="13"/>
  <c r="U25" i="13" s="1"/>
  <c r="T24" i="13"/>
  <c r="R24" i="13"/>
  <c r="P24" i="13"/>
  <c r="U24" i="13" s="1"/>
  <c r="T23" i="13"/>
  <c r="R23" i="13"/>
  <c r="P23" i="13"/>
  <c r="U23" i="13" s="1"/>
  <c r="T22" i="13"/>
  <c r="R22" i="13"/>
  <c r="P22" i="13"/>
  <c r="U22" i="13" s="1"/>
  <c r="T21" i="13"/>
  <c r="R21" i="13"/>
  <c r="P21" i="13"/>
  <c r="U21" i="13" s="1"/>
  <c r="T20" i="13"/>
  <c r="R20" i="13"/>
  <c r="P20" i="13"/>
  <c r="U20" i="13" s="1"/>
  <c r="T19" i="13"/>
  <c r="R19" i="13"/>
  <c r="P19" i="13"/>
  <c r="U19" i="13" s="1"/>
  <c r="T18" i="13"/>
  <c r="R18" i="13"/>
  <c r="P18" i="13"/>
  <c r="U18" i="13" s="1"/>
  <c r="T17" i="13"/>
  <c r="R17" i="13"/>
  <c r="P17" i="13"/>
  <c r="U17" i="13" s="1"/>
  <c r="T16" i="13"/>
  <c r="R16" i="13"/>
  <c r="P16" i="13"/>
  <c r="U16" i="13" s="1"/>
  <c r="T15" i="13"/>
  <c r="R15" i="13"/>
  <c r="P15" i="13"/>
  <c r="U15" i="13" s="1"/>
  <c r="T14" i="13"/>
  <c r="R14" i="13"/>
  <c r="P14" i="13"/>
  <c r="U14" i="13" s="1"/>
  <c r="T13" i="13"/>
  <c r="R13" i="13"/>
  <c r="P13" i="13"/>
  <c r="U13" i="13" s="1"/>
  <c r="T12" i="13"/>
  <c r="R12" i="13"/>
  <c r="P12" i="13"/>
  <c r="U12" i="13" s="1"/>
  <c r="T11" i="13"/>
  <c r="R11" i="13"/>
  <c r="P11" i="13"/>
  <c r="U11" i="13" s="1"/>
  <c r="T10" i="13"/>
  <c r="R10" i="13"/>
  <c r="P10" i="13"/>
  <c r="U10" i="13" s="1"/>
  <c r="T9" i="13"/>
  <c r="R9" i="13"/>
  <c r="P9" i="13"/>
  <c r="U9" i="13" s="1"/>
  <c r="T8" i="13"/>
  <c r="R8" i="13"/>
  <c r="P8" i="13"/>
  <c r="U8" i="13" s="1"/>
  <c r="T7" i="13"/>
  <c r="R7" i="13"/>
  <c r="P7" i="13"/>
  <c r="U7" i="13" s="1"/>
  <c r="T6" i="13"/>
  <c r="R6" i="13"/>
  <c r="P6" i="13"/>
  <c r="U6" i="13" s="1"/>
  <c r="T5" i="13"/>
  <c r="R5" i="13"/>
  <c r="P5" i="13"/>
  <c r="U5" i="13" s="1"/>
  <c r="T4" i="13"/>
  <c r="R4" i="13"/>
  <c r="P4" i="13"/>
  <c r="U4" i="13" s="1"/>
  <c r="B18" i="4"/>
  <c r="B5" i="4"/>
  <c r="B13" i="4" l="1"/>
  <c r="E4" i="3" l="1"/>
  <c r="F4" i="3" s="1"/>
  <c r="E5" i="3"/>
  <c r="F5" i="3" s="1"/>
  <c r="E6" i="3"/>
  <c r="F6" i="3" s="1"/>
  <c r="E7" i="3"/>
  <c r="F7" i="3" s="1"/>
  <c r="E8" i="3"/>
  <c r="F8" i="3" s="1"/>
  <c r="E9" i="3"/>
  <c r="F9" i="3" s="1"/>
  <c r="E10" i="3"/>
  <c r="F10" i="3" s="1"/>
  <c r="E11" i="3"/>
  <c r="F11" i="3" s="1"/>
  <c r="E12" i="3"/>
  <c r="F12" i="3" s="1"/>
  <c r="E13" i="3"/>
  <c r="F13" i="3" s="1"/>
  <c r="E14" i="3"/>
  <c r="F14" i="3" s="1"/>
  <c r="E15" i="3"/>
  <c r="F15" i="3" s="1"/>
  <c r="E16" i="3"/>
  <c r="F16" i="3" s="1"/>
  <c r="E17" i="3"/>
  <c r="F17" i="3" s="1"/>
  <c r="E18" i="3"/>
  <c r="F18" i="3" s="1"/>
  <c r="E19" i="3"/>
  <c r="F19" i="3" s="1"/>
  <c r="E20" i="3"/>
  <c r="F20" i="3" s="1"/>
  <c r="E21" i="3"/>
  <c r="F21" i="3" s="1"/>
  <c r="E22" i="3"/>
  <c r="F22" i="3" s="1"/>
  <c r="E23" i="3"/>
  <c r="F23" i="3" s="1"/>
  <c r="E24" i="3"/>
  <c r="F24" i="3" s="1"/>
  <c r="E25" i="3"/>
  <c r="F25" i="3" s="1"/>
  <c r="E26" i="3"/>
  <c r="F26" i="3" s="1"/>
  <c r="E27" i="3"/>
  <c r="F27" i="3" s="1"/>
  <c r="E28" i="3"/>
  <c r="F28" i="3" s="1"/>
  <c r="E29" i="3"/>
  <c r="F29" i="3" s="1"/>
  <c r="E30" i="3"/>
  <c r="F30" i="3" s="1"/>
  <c r="E31" i="3"/>
  <c r="F31" i="3" s="1"/>
  <c r="E32" i="3"/>
  <c r="F32" i="3" s="1"/>
  <c r="E33" i="3"/>
  <c r="F33" i="3" s="1"/>
  <c r="E34" i="3"/>
  <c r="F34" i="3" s="1"/>
  <c r="E35" i="3"/>
  <c r="F35" i="3" s="1"/>
  <c r="E36" i="3"/>
  <c r="F36" i="3" s="1"/>
  <c r="E37" i="3"/>
  <c r="F37" i="3" s="1"/>
  <c r="E38" i="3"/>
  <c r="F38" i="3" s="1"/>
  <c r="E39" i="3"/>
  <c r="F39" i="3" s="1"/>
  <c r="E40" i="3"/>
  <c r="F40" i="3" s="1"/>
  <c r="E41" i="3"/>
  <c r="F41" i="3" s="1"/>
  <c r="E42" i="3"/>
  <c r="F42" i="3" s="1"/>
  <c r="E43" i="3"/>
  <c r="F43" i="3" s="1"/>
  <c r="E44" i="3"/>
  <c r="F44" i="3" s="1"/>
  <c r="E45" i="3"/>
  <c r="F45" i="3" s="1"/>
  <c r="E46" i="3"/>
  <c r="F46" i="3" s="1"/>
  <c r="E47" i="3"/>
  <c r="F47" i="3" s="1"/>
  <c r="E48" i="3"/>
  <c r="F48" i="3" s="1"/>
  <c r="E49" i="3"/>
  <c r="F49" i="3" s="1"/>
  <c r="E50" i="3"/>
  <c r="F50" i="3" s="1"/>
  <c r="E51" i="3"/>
  <c r="F51" i="3" s="1"/>
  <c r="E52" i="3"/>
  <c r="F52" i="3" s="1"/>
  <c r="E53" i="3"/>
  <c r="F53" i="3" s="1"/>
  <c r="E54" i="3"/>
  <c r="F54" i="3" s="1"/>
  <c r="E55" i="3"/>
  <c r="F55" i="3" s="1"/>
  <c r="E56" i="3"/>
  <c r="F56" i="3" s="1"/>
  <c r="E57" i="3"/>
  <c r="F57" i="3" s="1"/>
  <c r="E58" i="3"/>
  <c r="F58" i="3" s="1"/>
  <c r="E59" i="3"/>
  <c r="F59" i="3" s="1"/>
  <c r="E60" i="3"/>
  <c r="F60" i="3" s="1"/>
  <c r="E61" i="3"/>
  <c r="F61" i="3" s="1"/>
  <c r="E62" i="3"/>
  <c r="F62" i="3" s="1"/>
  <c r="E63" i="3"/>
  <c r="F63" i="3" s="1"/>
  <c r="E64" i="3"/>
  <c r="F64" i="3" s="1"/>
  <c r="E65" i="3"/>
  <c r="F65" i="3" s="1"/>
  <c r="E66" i="3"/>
  <c r="F66" i="3" s="1"/>
  <c r="E67" i="3"/>
  <c r="F67" i="3" s="1"/>
  <c r="E68" i="3"/>
  <c r="F68" i="3" s="1"/>
  <c r="E69" i="3"/>
  <c r="F69" i="3" s="1"/>
  <c r="E70" i="3"/>
  <c r="F70" i="3" s="1"/>
  <c r="E71" i="3"/>
  <c r="F71" i="3" s="1"/>
  <c r="E72" i="3"/>
  <c r="F72" i="3" s="1"/>
  <c r="E73" i="3"/>
  <c r="F73" i="3" s="1"/>
  <c r="E74" i="3"/>
  <c r="F74" i="3" s="1"/>
  <c r="E75" i="3"/>
  <c r="F75" i="3" s="1"/>
  <c r="E76" i="3"/>
  <c r="F76" i="3" s="1"/>
  <c r="E77" i="3"/>
  <c r="F77" i="3" s="1"/>
  <c r="E78" i="3"/>
  <c r="F78" i="3" s="1"/>
  <c r="E79" i="3"/>
  <c r="F79" i="3" s="1"/>
  <c r="E80" i="3"/>
  <c r="F80" i="3" s="1"/>
  <c r="E81" i="3"/>
  <c r="F81" i="3" s="1"/>
  <c r="E82" i="3"/>
  <c r="F82" i="3" s="1"/>
  <c r="E83" i="3"/>
  <c r="F83" i="3" s="1"/>
  <c r="E84" i="3"/>
  <c r="F84" i="3" s="1"/>
  <c r="E85" i="3"/>
  <c r="F85" i="3" s="1"/>
  <c r="E86" i="3"/>
  <c r="F86" i="3" s="1"/>
  <c r="E87" i="3"/>
  <c r="F87" i="3" s="1"/>
  <c r="E88" i="3"/>
  <c r="F88" i="3" s="1"/>
  <c r="E89" i="3"/>
  <c r="F89" i="3" s="1"/>
  <c r="E90" i="3"/>
  <c r="F90" i="3" s="1"/>
  <c r="E91" i="3"/>
  <c r="F91" i="3" s="1"/>
  <c r="E92" i="3"/>
  <c r="F92" i="3" s="1"/>
  <c r="E93" i="3"/>
  <c r="F93" i="3" s="1"/>
  <c r="E94" i="3"/>
  <c r="F94" i="3" s="1"/>
  <c r="E95" i="3"/>
  <c r="F95" i="3" s="1"/>
  <c r="E96" i="3"/>
  <c r="F96" i="3" s="1"/>
  <c r="E97" i="3"/>
  <c r="F97" i="3" s="1"/>
  <c r="E98" i="3"/>
  <c r="F98" i="3" s="1"/>
  <c r="E99" i="3"/>
  <c r="F99" i="3" s="1"/>
  <c r="E100" i="3"/>
  <c r="F100" i="3" s="1"/>
  <c r="E101" i="3"/>
  <c r="F101" i="3" s="1"/>
  <c r="E102" i="3"/>
  <c r="F102" i="3" s="1"/>
  <c r="E103" i="3"/>
  <c r="F103" i="3" s="1"/>
  <c r="E104" i="3"/>
  <c r="F104" i="3" s="1"/>
  <c r="E105" i="3"/>
  <c r="F105" i="3" s="1"/>
  <c r="E106" i="3"/>
  <c r="F106" i="3" s="1"/>
  <c r="E107" i="3"/>
  <c r="F107" i="3" s="1"/>
  <c r="E108" i="3"/>
  <c r="F108" i="3" s="1"/>
  <c r="E109" i="3"/>
  <c r="F109" i="3" s="1"/>
  <c r="E110" i="3"/>
  <c r="F110" i="3" s="1"/>
  <c r="E111" i="3"/>
  <c r="F111" i="3" s="1"/>
  <c r="E112" i="3"/>
  <c r="F112" i="3" s="1"/>
  <c r="E113" i="3"/>
  <c r="F113" i="3" s="1"/>
  <c r="E114" i="3"/>
  <c r="F114" i="3" s="1"/>
  <c r="E115" i="3"/>
  <c r="F115" i="3" s="1"/>
  <c r="E116" i="3"/>
  <c r="F116" i="3" s="1"/>
  <c r="E117" i="3"/>
  <c r="F117" i="3" s="1"/>
  <c r="E118" i="3"/>
  <c r="F118" i="3" s="1"/>
  <c r="E119" i="3"/>
  <c r="F119" i="3" s="1"/>
  <c r="E120" i="3"/>
  <c r="F120" i="3" s="1"/>
  <c r="E121" i="3"/>
  <c r="F121" i="3" s="1"/>
  <c r="E122" i="3"/>
  <c r="F122" i="3" s="1"/>
  <c r="E123" i="3"/>
  <c r="F123" i="3" s="1"/>
  <c r="E124" i="3"/>
  <c r="F124" i="3" s="1"/>
  <c r="E125" i="3"/>
  <c r="F125" i="3" s="1"/>
  <c r="E126" i="3"/>
  <c r="F126" i="3" s="1"/>
  <c r="E127" i="3"/>
  <c r="F127" i="3" s="1"/>
  <c r="E128" i="3"/>
  <c r="F128" i="3" s="1"/>
  <c r="E129" i="3"/>
  <c r="F129" i="3" s="1"/>
  <c r="E130" i="3"/>
  <c r="F130" i="3" s="1"/>
  <c r="E131" i="3"/>
  <c r="F131" i="3" s="1"/>
  <c r="E132" i="3"/>
  <c r="F132" i="3" s="1"/>
  <c r="E133" i="3"/>
  <c r="F133" i="3" s="1"/>
  <c r="E134" i="3"/>
  <c r="F134" i="3" s="1"/>
  <c r="E135" i="3"/>
  <c r="F135" i="3" s="1"/>
  <c r="E136" i="3"/>
  <c r="F136" i="3" s="1"/>
  <c r="E137" i="3"/>
  <c r="F137" i="3" s="1"/>
  <c r="E138" i="3"/>
  <c r="F138" i="3" s="1"/>
  <c r="E139" i="3"/>
  <c r="F139" i="3" s="1"/>
  <c r="E140" i="3"/>
  <c r="F140" i="3" s="1"/>
  <c r="E141" i="3"/>
  <c r="F141" i="3" s="1"/>
  <c r="E142" i="3"/>
  <c r="F142" i="3" s="1"/>
  <c r="E143" i="3"/>
  <c r="F143" i="3" s="1"/>
  <c r="E144" i="3"/>
  <c r="F144" i="3" s="1"/>
  <c r="E145" i="3"/>
  <c r="F145" i="3" s="1"/>
  <c r="E146" i="3"/>
  <c r="F146" i="3" s="1"/>
  <c r="E147" i="3"/>
  <c r="F147" i="3" s="1"/>
  <c r="E148" i="3"/>
  <c r="F148" i="3" s="1"/>
  <c r="E149" i="3"/>
  <c r="F149" i="3" s="1"/>
  <c r="E150" i="3"/>
  <c r="F150" i="3" s="1"/>
  <c r="E151" i="3"/>
  <c r="F151" i="3" s="1"/>
  <c r="E152" i="3"/>
  <c r="F152" i="3" s="1"/>
  <c r="E153" i="3"/>
  <c r="F153" i="3" s="1"/>
  <c r="E154" i="3"/>
  <c r="F154" i="3" s="1"/>
  <c r="E155" i="3"/>
  <c r="F155" i="3" s="1"/>
  <c r="E156" i="3"/>
  <c r="F156" i="3" s="1"/>
  <c r="E157" i="3"/>
  <c r="F157" i="3" s="1"/>
  <c r="E158" i="3"/>
  <c r="F158" i="3" s="1"/>
  <c r="E159" i="3"/>
  <c r="F159" i="3" s="1"/>
  <c r="E160" i="3"/>
  <c r="F160" i="3" s="1"/>
  <c r="E161" i="3"/>
  <c r="F161" i="3" s="1"/>
  <c r="E162" i="3"/>
  <c r="F162" i="3" s="1"/>
  <c r="E163" i="3"/>
  <c r="F163" i="3" s="1"/>
  <c r="E164" i="3"/>
  <c r="F164" i="3" s="1"/>
  <c r="E165" i="3"/>
  <c r="F165" i="3" s="1"/>
  <c r="E166" i="3"/>
  <c r="F166" i="3" s="1"/>
  <c r="E167" i="3"/>
  <c r="F167" i="3" s="1"/>
  <c r="E168" i="3"/>
  <c r="F168" i="3" s="1"/>
  <c r="E169" i="3"/>
  <c r="F169" i="3" s="1"/>
  <c r="E170" i="3"/>
  <c r="F170" i="3" s="1"/>
  <c r="E171" i="3"/>
  <c r="F171" i="3" s="1"/>
  <c r="E172" i="3"/>
  <c r="F172" i="3" s="1"/>
  <c r="E173" i="3"/>
  <c r="F173" i="3" s="1"/>
  <c r="E174" i="3"/>
  <c r="F174" i="3" s="1"/>
  <c r="E175" i="3"/>
  <c r="F175" i="3" s="1"/>
  <c r="E176" i="3"/>
  <c r="F176" i="3" s="1"/>
  <c r="E177" i="3"/>
  <c r="F177" i="3" s="1"/>
  <c r="E178" i="3"/>
  <c r="F178" i="3" s="1"/>
  <c r="E179" i="3"/>
  <c r="F179" i="3" s="1"/>
  <c r="E180" i="3"/>
  <c r="F180" i="3" s="1"/>
  <c r="E181" i="3"/>
  <c r="F181" i="3" s="1"/>
  <c r="E182" i="3"/>
  <c r="F182" i="3" s="1"/>
  <c r="E183" i="3"/>
  <c r="F183" i="3" s="1"/>
  <c r="E184" i="3"/>
  <c r="F184" i="3" s="1"/>
  <c r="E185" i="3"/>
  <c r="F185" i="3" s="1"/>
  <c r="E186" i="3"/>
  <c r="F186" i="3" s="1"/>
  <c r="E187" i="3"/>
  <c r="F187" i="3" s="1"/>
  <c r="E188" i="3"/>
  <c r="F188" i="3" s="1"/>
  <c r="E189" i="3"/>
  <c r="F189" i="3" s="1"/>
  <c r="E190" i="3"/>
  <c r="F190" i="3" s="1"/>
  <c r="E191" i="3"/>
  <c r="F191" i="3" s="1"/>
  <c r="E192" i="3"/>
  <c r="F192" i="3" s="1"/>
  <c r="E193" i="3"/>
  <c r="F193" i="3" s="1"/>
  <c r="E194" i="3"/>
  <c r="F194" i="3" s="1"/>
  <c r="E3" i="3"/>
  <c r="F3" i="3" s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F61" i="1" s="1"/>
  <c r="E62" i="1"/>
  <c r="F62" i="1" s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94" i="1"/>
  <c r="F94" i="1" s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F102" i="1" s="1"/>
  <c r="E103" i="1"/>
  <c r="F103" i="1" s="1"/>
  <c r="E104" i="1"/>
  <c r="F104" i="1" s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F110" i="1" s="1"/>
  <c r="E111" i="1"/>
  <c r="F111" i="1" s="1"/>
  <c r="E112" i="1"/>
  <c r="F112" i="1" s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F122" i="1" s="1"/>
  <c r="E123" i="1"/>
  <c r="F123" i="1" s="1"/>
  <c r="E124" i="1"/>
  <c r="F124" i="1" s="1"/>
  <c r="E125" i="1"/>
  <c r="F125" i="1" s="1"/>
  <c r="E126" i="1"/>
  <c r="F126" i="1" s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34" i="1"/>
  <c r="F134" i="1" s="1"/>
  <c r="E135" i="1"/>
  <c r="F135" i="1" s="1"/>
  <c r="E136" i="1"/>
  <c r="F136" i="1" s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F161" i="1" s="1"/>
  <c r="E162" i="1"/>
  <c r="F162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6" i="1"/>
  <c r="F176" i="1" s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E3" i="1"/>
  <c r="F3" i="1" s="1"/>
  <c r="B11" i="4" l="1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O13" i="3"/>
  <c r="B13" i="3" s="1"/>
  <c r="N13" i="3"/>
  <c r="M13" i="3"/>
  <c r="K13" i="3"/>
  <c r="O12" i="3"/>
  <c r="B12" i="3" s="1"/>
  <c r="N12" i="3"/>
  <c r="M12" i="3"/>
  <c r="K12" i="3"/>
  <c r="O11" i="3"/>
  <c r="B11" i="3" s="1"/>
  <c r="N11" i="3"/>
  <c r="M11" i="3"/>
  <c r="K11" i="3"/>
  <c r="O10" i="3"/>
  <c r="B10" i="3" s="1"/>
  <c r="N10" i="3"/>
  <c r="M10" i="3"/>
  <c r="K10" i="3"/>
  <c r="O9" i="3"/>
  <c r="B9" i="3" s="1"/>
  <c r="N9" i="3"/>
  <c r="M9" i="3"/>
  <c r="K9" i="3"/>
  <c r="O8" i="3"/>
  <c r="B8" i="3" s="1"/>
  <c r="N8" i="3"/>
  <c r="M8" i="3"/>
  <c r="K8" i="3"/>
  <c r="O7" i="3"/>
  <c r="B7" i="3" s="1"/>
  <c r="N7" i="3"/>
  <c r="M7" i="3"/>
  <c r="K7" i="3"/>
  <c r="O6" i="3"/>
  <c r="B6" i="3" s="1"/>
  <c r="N6" i="3"/>
  <c r="M6" i="3"/>
  <c r="K6" i="3"/>
  <c r="O5" i="3"/>
  <c r="B5" i="3" s="1"/>
  <c r="N5" i="3"/>
  <c r="M5" i="3"/>
  <c r="K5" i="3"/>
  <c r="O4" i="3"/>
  <c r="B4" i="3" s="1"/>
  <c r="N4" i="3"/>
  <c r="M4" i="3"/>
  <c r="K4" i="3"/>
  <c r="O3" i="3"/>
  <c r="B3" i="3" s="1"/>
  <c r="N3" i="3"/>
  <c r="M3" i="3"/>
  <c r="K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E2" i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  <c r="E27" i="1"/>
  <c r="F27" i="1" s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<sst xmlns="http://schemas.openxmlformats.org/spreadsheetml/2006/main" count="130" uniqueCount="62">
  <si>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</si>
  <si>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</si>
  <si>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</si>
  <si>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</si>
  <si>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</si>
  <si>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</si>
  <si>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</si>
  <si>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</si>
  <si>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</si>
  <si>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</si>
  <si>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</si>
  <si>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</si>
  <si>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</si>
  <si>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</si>
  <si>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</si>
  <si>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</si>
  <si>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</si>
  <si>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</si>
  <si>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</si>
  <si>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</si>
  <si>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</si>
  <si>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</si>
  <si>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</si>
  <si>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</si>
  <si>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</si>
  <si>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</si>
  <si>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</si>
  <si>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</si>
  <si>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</si>
  <si>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</si>
  <si>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</si>
  <si>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</si>
  <si>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</si>
  <si>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</si>
  <si>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</si>
  <si>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</si>
  <si>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</si>
  <si>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</si>
  <si>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</si>
  <si>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</si>
  <si>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</si>
  <si>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</si>
  <si>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</si>
  <si>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</si>
  <si>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</si>
  <si>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</si>
  <si>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</si>
  <si>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</si>
  <si>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</si>
  <si>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</si>
  <si>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</si>
  <si>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Diagramme</t>
  </si>
  <si>
    <t>Strömungswiderstand und erreichbarer Volumenstrom mit Pumpe DDC und D5</t>
  </si>
  <si>
    <t>Leistung bei passiven Betrieb in Abhängigkeit dT und Ausrichtung</t>
  </si>
  <si>
    <t>Vergleiche</t>
  </si>
  <si>
    <t>Log dT [K]</t>
  </si>
  <si>
    <t>Datensatz Lamellenabstand 3 mm FAN Noctua F12</t>
  </si>
  <si>
    <t>Datensatz Lamellenabstand 3 mm FAN Noctua F12 in push/pull</t>
  </si>
  <si>
    <t>Thermaler Widerstand und Leistung, Lamellenabstand 3 mm, mit FAN F12</t>
  </si>
  <si>
    <t>Thermaler Widerstand und Leistung, Lamellenabstand 3 mm, mit FAN F12 in push/pull</t>
  </si>
  <si>
    <t>Thermaler Widerstand, Lamellenabstand 3 mm, FAN F12;push/pull</t>
  </si>
  <si>
    <t>480x60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</si>
</sst>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28.960024121625167</c:v>
                </c:pt>
                <c:pt idx="2">
                  <c:v>50.699934082374568</c:v>
                </c:pt>
                <c:pt idx="3">
                  <c:v>72.454509673236245</c:v>
                </c:pt>
                <c:pt idx="4">
                  <c:v>94.218134767602422</c:v>
                </c:pt>
                <c:pt idx="5">
                  <c:v>115.98743905710701</c:v>
                </c:pt>
                <c:pt idx="6">
                  <c:v>137.76047525343813</c:v>
                </c:pt>
                <c:pt idx="7">
                  <c:v>159.5360754040455</c:v>
                </c:pt>
                <c:pt idx="8">
                  <c:v>181.31350590044232</c:v>
                </c:pt>
                <c:pt idx="9">
                  <c:v>203.09228582052251</c:v>
                </c:pt>
                <c:pt idx="10">
                  <c:v>224.8720879150944</c:v>
                </c:pt>
                <c:pt idx="11">
                  <c:v>246.6526822502392</c:v>
                </c:pt>
                <c:pt idx="12">
                  <c:v>268.43307105467539</c:v>
                </c:pt>
              </c:numCache>
            </c:numRef>
          </c:xVal>
          <c:yVal>
            <c:numRef>
              <c:f>'3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115.01606153846123</c:v>
                </c:pt>
                <c:pt idx="2">
                  <c:v>241.11489230769138</c:v>
                </c:pt>
                <c:pt idx="3">
                  <c:v>401.35953846153689</c:v>
                </c:pt>
                <c:pt idx="4">
                  <c:v>595.74999999999773</c:v>
                </c:pt>
                <c:pt idx="5">
                  <c:v>824.28627692307418</c:v>
                </c:pt>
                <c:pt idx="6">
                  <c:v>1086.9683692307658</c:v>
                </c:pt>
                <c:pt idx="7">
                  <c:v>1383.7962769230728</c:v>
                </c:pt>
                <c:pt idx="8">
                  <c:v>1714.7699999999959</c:v>
                </c:pt>
                <c:pt idx="9">
                  <c:v>2079.8895384615334</c:v>
                </c:pt>
                <c:pt idx="10">
                  <c:v>2479.1548923076866</c:v>
                </c:pt>
                <c:pt idx="11">
                  <c:v>2912.5660615384559</c:v>
                </c:pt>
                <c:pt idx="12">
                  <c:v>3380.1230461538389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5.2509701089513799E-13</c:v>
                </c:pt>
                <c:pt idx="1">
                  <c:v>2.9709000923910978</c:v>
                </c:pt>
                <c:pt idx="2">
                  <c:v>6.0147232838078892</c:v>
                </c:pt>
                <c:pt idx="3">
                  <c:v>9.131469574250902</c:v>
                </c:pt>
                <c:pt idx="4">
                  <c:v>12.321138963720131</c:v>
                </c:pt>
                <c:pt idx="5">
                  <c:v>15.583731452215581</c:v>
                </c:pt>
                <c:pt idx="6">
                  <c:v>18.919247039737247</c:v>
                </c:pt>
                <c:pt idx="7">
                  <c:v>22.327685726285129</c:v>
                </c:pt>
                <c:pt idx="8">
                  <c:v>25.809047511859234</c:v>
                </c:pt>
                <c:pt idx="9">
                  <c:v>29.363332396459562</c:v>
                </c:pt>
                <c:pt idx="10">
                  <c:v>32.990540380086102</c:v>
                </c:pt>
                <c:pt idx="11">
                  <c:v>36.690671462738862</c:v>
                </c:pt>
                <c:pt idx="12">
                  <c:v>40.463725644417842</c:v>
                </c:pt>
                <c:pt idx="13">
                  <c:v>44.309702925123034</c:v>
                </c:pt>
                <c:pt idx="14">
                  <c:v>48.228603304854445</c:v>
                </c:pt>
                <c:pt idx="15">
                  <c:v>52.220426783612098</c:v>
                </c:pt>
                <c:pt idx="16">
                  <c:v>56.285173361395941</c:v>
                </c:pt>
                <c:pt idx="17">
                  <c:v>60.422843038206018</c:v>
                </c:pt>
                <c:pt idx="18">
                  <c:v>64.633435814042315</c:v>
                </c:pt>
                <c:pt idx="19">
                  <c:v>68.916951688904817</c:v>
                </c:pt>
                <c:pt idx="20">
                  <c:v>73.27339066279356</c:v>
                </c:pt>
                <c:pt idx="21">
                  <c:v>77.702752735708501</c:v>
                </c:pt>
                <c:pt idx="22">
                  <c:v>82.205037907649668</c:v>
                </c:pt>
                <c:pt idx="23">
                  <c:v>86.780246178617048</c:v>
                </c:pt>
                <c:pt idx="24">
                  <c:v>91.428377548610669</c:v>
                </c:pt>
                <c:pt idx="25">
                  <c:v>96.149432017630488</c:v>
                </c:pt>
                <c:pt idx="26">
                  <c:v>100.94340958567652</c:v>
                </c:pt>
                <c:pt idx="27">
                  <c:v>105.81031025274878</c:v>
                </c:pt>
                <c:pt idx="28">
                  <c:v>110.75013401884725</c:v>
                </c:pt>
                <c:pt idx="29">
                  <c:v>115.76288088397197</c:v>
                </c:pt>
                <c:pt idx="30">
                  <c:v>120.84855084812288</c:v>
                </c:pt>
                <c:pt idx="31">
                  <c:v>126.00714391130003</c:v>
                </c:pt>
                <c:pt idx="32">
                  <c:v>131.23866007350335</c:v>
                </c:pt>
                <c:pt idx="33">
                  <c:v>136.54309933473294</c:v>
                </c:pt>
                <c:pt idx="34">
                  <c:v>141.92046169498875</c:v>
                </c:pt>
                <c:pt idx="35">
                  <c:v>147.37074715427076</c:v>
                </c:pt>
                <c:pt idx="36">
                  <c:v>152.89395571257899</c:v>
                </c:pt>
                <c:pt idx="37">
                  <c:v>158.4900873699134</c:v>
                </c:pt>
                <c:pt idx="38">
                  <c:v>164.15914212627408</c:v>
                </c:pt>
                <c:pt idx="39">
                  <c:v>169.90111998166097</c:v>
                </c:pt>
                <c:pt idx="40">
                  <c:v>175.7160209360741</c:v>
                </c:pt>
                <c:pt idx="41">
                  <c:v>181.60384498951336</c:v>
                </c:pt>
                <c:pt idx="42">
                  <c:v>187.56459214197895</c:v>
                </c:pt>
                <c:pt idx="43">
                  <c:v>193.59826239347069</c:v>
                </c:pt>
                <c:pt idx="44">
                  <c:v>199.70485574398867</c:v>
                </c:pt>
                <c:pt idx="45">
                  <c:v>205.88437219353287</c:v>
                </c:pt>
                <c:pt idx="46">
                  <c:v>212.13681174210328</c:v>
                </c:pt>
                <c:pt idx="47">
                  <c:v>218.4621743896999</c:v>
                </c:pt>
                <c:pt idx="48">
                  <c:v>224.86046013632279</c:v>
                </c:pt>
                <c:pt idx="49">
                  <c:v>231.33166898197186</c:v>
                </c:pt>
                <c:pt idx="50">
                  <c:v>237.87580092664717</c:v>
                </c:pt>
                <c:pt idx="51">
                  <c:v>244.49285597034861</c:v>
                </c:pt>
                <c:pt idx="52">
                  <c:v>251.18283411307638</c:v>
                </c:pt>
                <c:pt idx="53">
                  <c:v>257.94573535483033</c:v>
                </c:pt>
                <c:pt idx="54">
                  <c:v>264.7815596956105</c:v>
                </c:pt>
                <c:pt idx="55">
                  <c:v>271.6903071354169</c:v>
                </c:pt>
                <c:pt idx="56">
                  <c:v>278.67197767424943</c:v>
                </c:pt>
                <c:pt idx="57">
                  <c:v>285.72657131210826</c:v>
                </c:pt>
                <c:pt idx="58">
                  <c:v>292.85408804899339</c:v>
                </c:pt>
                <c:pt idx="59">
                  <c:v>300.05452788490459</c:v>
                </c:pt>
                <c:pt idx="60">
                  <c:v>307.32789081984208</c:v>
                </c:pt>
                <c:pt idx="61">
                  <c:v>314.67417685380587</c:v>
                </c:pt>
                <c:pt idx="62">
                  <c:v>322.09338598679579</c:v>
                </c:pt>
                <c:pt idx="63">
                  <c:v>329.58551821881179</c:v>
                </c:pt>
                <c:pt idx="64">
                  <c:v>337.15057354985413</c:v>
                </c:pt>
                <c:pt idx="65">
                  <c:v>344.78855197992277</c:v>
                </c:pt>
                <c:pt idx="66">
                  <c:v>352.4994535090176</c:v>
                </c:pt>
                <c:pt idx="67">
                  <c:v>360.28327813713855</c:v>
                </c:pt>
                <c:pt idx="68">
                  <c:v>368.1400258642858</c:v>
                </c:pt>
                <c:pt idx="69">
                  <c:v>376.0696966904593</c:v>
                </c:pt>
                <c:pt idx="70">
                  <c:v>384.07229061565897</c:v>
                </c:pt>
                <c:pt idx="71">
                  <c:v>392.14780763988483</c:v>
                </c:pt>
                <c:pt idx="72">
                  <c:v>400.29624776313699</c:v>
                </c:pt>
                <c:pt idx="73">
                  <c:v>408.51761098541522</c:v>
                </c:pt>
                <c:pt idx="74">
                  <c:v>416.81189730671974</c:v>
                </c:pt>
                <c:pt idx="75">
                  <c:v>425.17910672705051</c:v>
                </c:pt>
                <c:pt idx="76">
                  <c:v>433.61923924640752</c:v>
                </c:pt>
                <c:pt idx="77">
                  <c:v>442.13229486479077</c:v>
                </c:pt>
                <c:pt idx="78">
                  <c:v>450.71827358220014</c:v>
                </c:pt>
                <c:pt idx="79">
                  <c:v>459.37717539863576</c:v>
                </c:pt>
                <c:pt idx="80">
                  <c:v>468.10900031409767</c:v>
                </c:pt>
                <c:pt idx="81">
                  <c:v>476.91374832858583</c:v>
                </c:pt>
                <c:pt idx="82">
                  <c:v>485.79141944209994</c:v>
                </c:pt>
                <c:pt idx="83">
                  <c:v>494.74201365464046</c:v>
                </c:pt>
                <c:pt idx="84">
                  <c:v>503.76553096620728</c:v>
                </c:pt>
                <c:pt idx="85">
                  <c:v>512.86197137680028</c:v>
                </c:pt>
                <c:pt idx="86">
                  <c:v>522.03133488641936</c:v>
                </c:pt>
                <c:pt idx="87">
                  <c:v>531.27362149506473</c:v>
                </c:pt>
                <c:pt idx="88">
                  <c:v>540.5888312027364</c:v>
                </c:pt>
                <c:pt idx="89">
                  <c:v>549.97696400943437</c:v>
                </c:pt>
                <c:pt idx="90">
                  <c:v>559.43801991515829</c:v>
                </c:pt>
                <c:pt idx="91">
                  <c:v>568.97199891990863</c:v>
                </c:pt>
                <c:pt idx="92">
                  <c:v>578.57890102368492</c:v>
                </c:pt>
                <c:pt idx="93">
                  <c:v>588.25872622648762</c:v>
                </c:pt>
                <c:pt idx="94">
                  <c:v>598.01147452831651</c:v>
                </c:pt>
                <c:pt idx="95">
                  <c:v>607.83714592917181</c:v>
                </c:pt>
                <c:pt idx="96">
                  <c:v>617.73574042905307</c:v>
                </c:pt>
                <c:pt idx="97">
                  <c:v>627.70725802796062</c:v>
                </c:pt>
                <c:pt idx="98">
                  <c:v>637.75169872589447</c:v>
                </c:pt>
                <c:pt idx="99">
                  <c:v>647.86906252285451</c:v>
                </c:pt>
                <c:pt idx="100">
                  <c:v>658.05934941884072</c:v>
                </c:pt>
                <c:pt idx="101">
                  <c:v>668.32255941385313</c:v>
                </c:pt>
                <c:pt idx="102">
                  <c:v>678.65869250789171</c:v>
                </c:pt>
                <c:pt idx="103">
                  <c:v>689.06774870095671</c:v>
                </c:pt>
                <c:pt idx="104">
                  <c:v>699.54972799304778</c:v>
                </c:pt>
                <c:pt idx="105">
                  <c:v>710.10463038416503</c:v>
                </c:pt>
                <c:pt idx="106">
                  <c:v>720.7324558743087</c:v>
                </c:pt>
                <c:pt idx="107">
                  <c:v>731.43320446347843</c:v>
                </c:pt>
                <c:pt idx="108">
                  <c:v>742.20687615167435</c:v>
                </c:pt>
                <c:pt idx="109">
                  <c:v>753.05347093889668</c:v>
                </c:pt>
                <c:pt idx="110">
                  <c:v>763.97298882514497</c:v>
                </c:pt>
                <c:pt idx="111">
                  <c:v>774.96542981041978</c:v>
                </c:pt>
                <c:pt idx="112">
                  <c:v>786.03079389472032</c:v>
                </c:pt>
                <c:pt idx="113">
                  <c:v>797.16908107804784</c:v>
                </c:pt>
                <c:pt idx="114">
                  <c:v>808.38029136040086</c:v>
                </c:pt>
                <c:pt idx="115">
                  <c:v>819.66442474178052</c:v>
                </c:pt>
                <c:pt idx="116">
                  <c:v>831.02148122218614</c:v>
                </c:pt>
                <c:pt idx="117">
                  <c:v>842.45146080161794</c:v>
                </c:pt>
                <c:pt idx="118">
                  <c:v>853.95436348007615</c:v>
                </c:pt>
                <c:pt idx="119">
                  <c:v>865.53018925756055</c:v>
                </c:pt>
                <c:pt idx="120">
                  <c:v>877.17893813407125</c:v>
                </c:pt>
                <c:pt idx="121">
                  <c:v>888.90061010960812</c:v>
                </c:pt>
                <c:pt idx="122">
                  <c:v>900.6952051841713</c:v>
                </c:pt>
                <c:pt idx="123">
                  <c:v>912.56272335776021</c:v>
                </c:pt>
                <c:pt idx="124">
                  <c:v>924.50316463037609</c:v>
                </c:pt>
                <c:pt idx="125">
                  <c:v>936.51652900201748</c:v>
                </c:pt>
                <c:pt idx="126">
                  <c:v>948.60281647268516</c:v>
                </c:pt>
                <c:pt idx="127">
                  <c:v>960.76202704237971</c:v>
                </c:pt>
                <c:pt idx="128">
                  <c:v>972.99416071109977</c:v>
                </c:pt>
                <c:pt idx="129">
                  <c:v>985.29921747884646</c:v>
                </c:pt>
                <c:pt idx="130">
                  <c:v>997.67719734561933</c:v>
                </c:pt>
                <c:pt idx="131">
                  <c:v>1010.1281003114183</c:v>
                </c:pt>
                <c:pt idx="132">
                  <c:v>1022.6519263762436</c:v>
                </c:pt>
                <c:pt idx="133">
                  <c:v>1035.2486755400951</c:v>
                </c:pt>
                <c:pt idx="134">
                  <c:v>1047.9183478029727</c:v>
                </c:pt>
                <c:pt idx="135">
                  <c:v>1060.6609431648765</c:v>
                </c:pt>
                <c:pt idx="136">
                  <c:v>1073.4764616258067</c:v>
                </c:pt>
                <c:pt idx="137">
                  <c:v>1086.3649031857628</c:v>
                </c:pt>
                <c:pt idx="138">
                  <c:v>1099.3262678447456</c:v>
                </c:pt>
                <c:pt idx="139">
                  <c:v>1112.3605556027542</c:v>
                </c:pt>
                <c:pt idx="140">
                  <c:v>1125.4677664597896</c:v>
                </c:pt>
                <c:pt idx="141">
                  <c:v>1138.6479004158505</c:v>
                </c:pt>
                <c:pt idx="142">
                  <c:v>1151.900957470938</c:v>
                </c:pt>
                <c:pt idx="143">
                  <c:v>1165.2269376250517</c:v>
                </c:pt>
                <c:pt idx="144">
                  <c:v>1178.6258408781914</c:v>
                </c:pt>
                <c:pt idx="145">
                  <c:v>1192.0976672303573</c:v>
                </c:pt>
                <c:pt idx="146">
                  <c:v>1205.6424166815495</c:v>
                </c:pt>
                <c:pt idx="147">
                  <c:v>1219.2600892317682</c:v>
                </c:pt>
                <c:pt idx="148">
                  <c:v>1232.9506848810129</c:v>
                </c:pt>
                <c:pt idx="149">
                  <c:v>1246.7142036292842</c:v>
                </c:pt>
                <c:pt idx="150">
                  <c:v>1260.5506454765809</c:v>
                </c:pt>
                <c:pt idx="151">
                  <c:v>1274.4600104229048</c:v>
                </c:pt>
                <c:pt idx="152">
                  <c:v>1288.4422984682542</c:v>
                </c:pt>
                <c:pt idx="153">
                  <c:v>1302.49750961263</c:v>
                </c:pt>
                <c:pt idx="154">
                  <c:v>1316.625643856032</c:v>
                </c:pt>
                <c:pt idx="155">
                  <c:v>1330.8267011984601</c:v>
                </c:pt>
                <c:pt idx="156">
                  <c:v>1345.1006816399147</c:v>
                </c:pt>
                <c:pt idx="157">
                  <c:v>1359.4475851803954</c:v>
                </c:pt>
                <c:pt idx="158">
                  <c:v>1373.8674118199024</c:v>
                </c:pt>
                <c:pt idx="159">
                  <c:v>1388.3601615584357</c:v>
                </c:pt>
                <c:pt idx="160">
                  <c:v>1402.925834395995</c:v>
                </c:pt>
                <c:pt idx="161">
                  <c:v>1417.5644303325803</c:v>
                </c:pt>
                <c:pt idx="162">
                  <c:v>1432.2759493681924</c:v>
                </c:pt>
                <c:pt idx="163">
                  <c:v>1447.0603915028303</c:v>
                </c:pt>
                <c:pt idx="164">
                  <c:v>1461.9177567364941</c:v>
                </c:pt>
                <c:pt idx="165">
                  <c:v>1476.848045069185</c:v>
                </c:pt>
                <c:pt idx="166">
                  <c:v>1491.8512565009014</c:v>
                </c:pt>
                <c:pt idx="167">
                  <c:v>1506.9273910316444</c:v>
                </c:pt>
                <c:pt idx="168">
                  <c:v>1522.0764486614135</c:v>
                </c:pt>
                <c:pt idx="169">
                  <c:v>1537.2984293902089</c:v>
                </c:pt>
                <c:pt idx="170">
                  <c:v>1552.5933332180305</c:v>
                </c:pt>
                <c:pt idx="171">
                  <c:v>1567.9611601448782</c:v>
                </c:pt>
                <c:pt idx="172">
                  <c:v>1583.4019101707522</c:v>
                </c:pt>
                <c:pt idx="173">
                  <c:v>1598.9155832956526</c:v>
                </c:pt>
                <c:pt idx="174">
                  <c:v>1614.5021795195789</c:v>
                </c:pt>
                <c:pt idx="175">
                  <c:v>1630.1616988425312</c:v>
                </c:pt>
                <c:pt idx="176">
                  <c:v>1645.8941412645104</c:v>
                </c:pt>
                <c:pt idx="177">
                  <c:v>1661.6995067855155</c:v>
                </c:pt>
                <c:pt idx="178">
                  <c:v>1677.577795405547</c:v>
                </c:pt>
                <c:pt idx="179">
                  <c:v>1693.529007124604</c:v>
                </c:pt>
                <c:pt idx="180">
                  <c:v>1709.5531419426879</c:v>
                </c:pt>
                <c:pt idx="181">
                  <c:v>1725.650199859798</c:v>
                </c:pt>
                <c:pt idx="182">
                  <c:v>1741.8201808759345</c:v>
                </c:pt>
                <c:pt idx="183">
                  <c:v>1758.0630849910963</c:v>
                </c:pt>
                <c:pt idx="184">
                  <c:v>1774.3789122052849</c:v>
                </c:pt>
                <c:pt idx="185">
                  <c:v>1790.7676625184999</c:v>
                </c:pt>
                <c:pt idx="186">
                  <c:v>1807.2293359307405</c:v>
                </c:pt>
                <c:pt idx="187">
                  <c:v>1823.7639324420084</c:v>
                </c:pt>
                <c:pt idx="188">
                  <c:v>1840.3714520523015</c:v>
                </c:pt>
                <c:pt idx="189">
                  <c:v>1857.0518947616217</c:v>
                </c:pt>
                <c:pt idx="190">
                  <c:v>1873.8052605699675</c:v>
                </c:pt>
                <c:pt idx="191">
                  <c:v>1890.6315494773394</c:v>
                </c:pt>
                <c:pt idx="192">
                  <c:v>1907.5307614837379</c:v>
                </c:pt>
                <c:pt idx="193">
                  <c:v>1924.5028965891622</c:v>
                </c:pt>
                <c:pt idx="194">
                  <c:v>1941.5479547936129</c:v>
                </c:pt>
                <c:pt idx="195">
                  <c:v>1958.6659360970903</c:v>
                </c:pt>
                <c:pt idx="196">
                  <c:v>1975.8568404995935</c:v>
                </c:pt>
                <c:pt idx="197">
                  <c:v>1993.1206680011228</c:v>
                </c:pt>
                <c:pt idx="198">
                  <c:v>2010.4574186016787</c:v>
                </c:pt>
                <c:pt idx="199">
                  <c:v>2027.8670923012603</c:v>
                </c:pt>
                <c:pt idx="200">
                  <c:v>2045.3496890998686</c:v>
                </c:pt>
                <c:pt idx="201">
                  <c:v>2062.905208997503</c:v>
                </c:pt>
                <c:pt idx="202">
                  <c:v>2080.5336519941634</c:v>
                </c:pt>
                <c:pt idx="203">
                  <c:v>2098.2350180898502</c:v>
                </c:pt>
                <c:pt idx="204">
                  <c:v>2116.009307284563</c:v>
                </c:pt>
                <c:pt idx="205">
                  <c:v>2133.8565195783021</c:v>
                </c:pt>
                <c:pt idx="206">
                  <c:v>2151.7766549710677</c:v>
                </c:pt>
                <c:pt idx="207">
                  <c:v>2169.7697134628597</c:v>
                </c:pt>
                <c:pt idx="208">
                  <c:v>2187.8356950536772</c:v>
                </c:pt>
                <c:pt idx="209">
                  <c:v>2205.9745997435216</c:v>
                </c:pt>
                <c:pt idx="210">
                  <c:v>2224.1864275323915</c:v>
                </c:pt>
                <c:pt idx="211">
                  <c:v>2242.4711784202887</c:v>
                </c:pt>
                <c:pt idx="212">
                  <c:v>2260.8288524072109</c:v>
                </c:pt>
                <c:pt idx="213">
                  <c:v>2279.2594494931595</c:v>
                </c:pt>
                <c:pt idx="214">
                  <c:v>2297.7629696781351</c:v>
                </c:pt>
                <c:pt idx="215">
                  <c:v>2316.3394129621361</c:v>
                </c:pt>
                <c:pt idx="216">
                  <c:v>2334.9887793451639</c:v>
                </c:pt>
                <c:pt idx="217">
                  <c:v>2353.7110688272178</c:v>
                </c:pt>
                <c:pt idx="218">
                  <c:v>2372.506281408298</c:v>
                </c:pt>
                <c:pt idx="219">
                  <c:v>2391.3744170884042</c:v>
                </c:pt>
                <c:pt idx="220">
                  <c:v>2410.3154758675364</c:v>
                </c:pt>
                <c:pt idx="221">
                  <c:v>2429.329457745695</c:v>
                </c:pt>
                <c:pt idx="222">
                  <c:v>2448.4163627228809</c:v>
                </c:pt>
                <c:pt idx="223">
                  <c:v>2467.5761907990909</c:v>
                </c:pt>
                <c:pt idx="224">
                  <c:v>2486.8089419743283</c:v>
                </c:pt>
                <c:pt idx="225">
                  <c:v>2506.1146162485925</c:v>
                </c:pt>
                <c:pt idx="226">
                  <c:v>2525.4932136218827</c:v>
                </c:pt>
                <c:pt idx="227">
                  <c:v>2544.9447340941983</c:v>
                </c:pt>
                <c:pt idx="228">
                  <c:v>2564.46917766554</c:v>
                </c:pt>
                <c:pt idx="229">
                  <c:v>2584.0665443359089</c:v>
                </c:pt>
                <c:pt idx="230">
                  <c:v>2603.7368341053038</c:v>
                </c:pt>
                <c:pt idx="231">
                  <c:v>2623.4800469737247</c:v>
                </c:pt>
                <c:pt idx="232">
                  <c:v>2643.2961829411715</c:v>
                </c:pt>
                <c:pt idx="233">
                  <c:v>2663.1852420076452</c:v>
                </c:pt>
                <c:pt idx="234">
                  <c:v>2683.1472241731435</c:v>
                </c:pt>
                <c:pt idx="235">
                  <c:v>2703.1821294376696</c:v>
                </c:pt>
                <c:pt idx="236">
                  <c:v>2723.289957801222</c:v>
                </c:pt>
                <c:pt idx="237">
                  <c:v>2743.4707092638014</c:v>
                </c:pt>
                <c:pt idx="238">
                  <c:v>2763.7243838254044</c:v>
                </c:pt>
                <c:pt idx="239">
                  <c:v>2784.0509814860357</c:v>
                </c:pt>
                <c:pt idx="240">
                  <c:v>2804.4505022456924</c:v>
                </c:pt>
                <c:pt idx="241">
                  <c:v>2824.9229461043747</c:v>
                </c:pt>
                <c:pt idx="242">
                  <c:v>2845.4683130620851</c:v>
                </c:pt>
                <c:pt idx="243">
                  <c:v>2866.0866031188207</c:v>
                </c:pt>
                <c:pt idx="244">
                  <c:v>2886.7778162745822</c:v>
                </c:pt>
                <c:pt idx="245">
                  <c:v>2907.5419525293692</c:v>
                </c:pt>
                <c:pt idx="246">
                  <c:v>2928.3790118831835</c:v>
                </c:pt>
                <c:pt idx="247">
                  <c:v>2949.2889943360237</c:v>
                </c:pt>
                <c:pt idx="248">
                  <c:v>2970.2718998878918</c:v>
                </c:pt>
                <c:pt idx="249">
                  <c:v>2991.3277285387835</c:v>
                </c:pt>
                <c:pt idx="250">
                  <c:v>3012.4564802887026</c:v>
                </c:pt>
                <c:pt idx="251">
                  <c:v>3033.6581551376485</c:v>
                </c:pt>
                <c:pt idx="252">
                  <c:v>3054.9327530856185</c:v>
                </c:pt>
                <c:pt idx="253">
                  <c:v>3076.2802741326177</c:v>
                </c:pt>
                <c:pt idx="254">
                  <c:v>3097.7007182786415</c:v>
                </c:pt>
                <c:pt idx="255">
                  <c:v>3119.1940855236917</c:v>
                </c:pt>
                <c:pt idx="256">
                  <c:v>3140.7603758677669</c:v>
                </c:pt>
                <c:pt idx="257">
                  <c:v>3162.3995893108695</c:v>
                </c:pt>
                <c:pt idx="258">
                  <c:v>3184.1117258529985</c:v>
                </c:pt>
                <c:pt idx="259">
                  <c:v>3205.8967854941548</c:v>
                </c:pt>
                <c:pt idx="260">
                  <c:v>3227.7547682343356</c:v>
                </c:pt>
                <c:pt idx="261">
                  <c:v>3249.6856740735429</c:v>
                </c:pt>
                <c:pt idx="262">
                  <c:v>3271.6895030117762</c:v>
                </c:pt>
                <c:pt idx="263">
                  <c:v>3293.766255049035</c:v>
                </c:pt>
                <c:pt idx="264">
                  <c:v>3315.9159301853224</c:v>
                </c:pt>
                <c:pt idx="265">
                  <c:v>3338.1385284206349</c:v>
                </c:pt>
                <c:pt idx="266">
                  <c:v>3360.4340497549738</c:v>
                </c:pt>
                <c:pt idx="267">
                  <c:v>3382.8024941883373</c:v>
                </c:pt>
                <c:pt idx="268">
                  <c:v>3405.2438617207285</c:v>
                </c:pt>
                <c:pt idx="269">
                  <c:v>3427.7581523521462</c:v>
                </c:pt>
                <c:pt idx="270">
                  <c:v>3450.345366082589</c:v>
                </c:pt>
                <c:pt idx="271">
                  <c:v>3473.005502912059</c:v>
                </c:pt>
                <c:pt idx="272">
                  <c:v>3495.7385628405555</c:v>
                </c:pt>
                <c:pt idx="273">
                  <c:v>3518.5445458680779</c:v>
                </c:pt>
                <c:pt idx="274">
                  <c:v>3541.4234519946249</c:v>
                </c:pt>
                <c:pt idx="275">
                  <c:v>3564.3752812202006</c:v>
                </c:pt>
                <c:pt idx="276">
                  <c:v>3587.4000335448009</c:v>
                </c:pt>
                <c:pt idx="277">
                  <c:v>3610.497708968428</c:v>
                </c:pt>
                <c:pt idx="278">
                  <c:v>3633.6683074910798</c:v>
                </c:pt>
                <c:pt idx="279">
                  <c:v>3656.9118291127597</c:v>
                </c:pt>
                <c:pt idx="280">
                  <c:v>3680.2282738334666</c:v>
                </c:pt>
                <c:pt idx="281">
                  <c:v>3703.6176416531976</c:v>
                </c:pt>
                <c:pt idx="282">
                  <c:v>3727.0799325719554</c:v>
                </c:pt>
                <c:pt idx="283">
                  <c:v>3750.6151465897401</c:v>
                </c:pt>
                <c:pt idx="284">
                  <c:v>3774.2232837065508</c:v>
                </c:pt>
                <c:pt idx="285">
                  <c:v>3797.904343922386</c:v>
                </c:pt>
                <c:pt idx="286">
                  <c:v>3821.6583272372504</c:v>
                </c:pt>
                <c:pt idx="287">
                  <c:v>3845.4852336511394</c:v>
                </c:pt>
                <c:pt idx="288">
                  <c:v>3869.3850631640553</c:v>
                </c:pt>
                <c:pt idx="289">
                  <c:v>3893.3578157759957</c:v>
                </c:pt>
                <c:pt idx="290">
                  <c:v>3917.4034914869635</c:v>
                </c:pt>
                <c:pt idx="291">
                  <c:v>3941.522090296959</c:v>
                </c:pt>
                <c:pt idx="292">
                  <c:v>3965.7136122059778</c:v>
                </c:pt>
                <c:pt idx="293">
                  <c:v>3989.9780572140248</c:v>
                </c:pt>
                <c:pt idx="294">
                  <c:v>4014.3154253210978</c:v>
                </c:pt>
                <c:pt idx="295">
                  <c:v>4038.7257165271963</c:v>
                </c:pt>
                <c:pt idx="296">
                  <c:v>4063.2089308323202</c:v>
                </c:pt>
                <c:pt idx="297">
                  <c:v>4087.7650682364729</c:v>
                </c:pt>
                <c:pt idx="298">
                  <c:v>4112.394128739651</c:v>
                </c:pt>
                <c:pt idx="299">
                  <c:v>4137.0961123418538</c:v>
                </c:pt>
                <c:pt idx="300">
                  <c:v>4161.8710190430838</c:v>
                </c:pt>
                <c:pt idx="301">
                  <c:v>4186.7188488433403</c:v>
                </c:pt>
                <c:pt idx="302">
                  <c:v>4211.6396017426232</c:v>
                </c:pt>
                <c:pt idx="303">
                  <c:v>4236.6332777409316</c:v>
                </c:pt>
                <c:pt idx="304">
                  <c:v>4261.6998768382655</c:v>
                </c:pt>
                <c:pt idx="305">
                  <c:v>4286.8393990346267</c:v>
                </c:pt>
                <c:pt idx="306">
                  <c:v>4312.0518443300143</c:v>
                </c:pt>
                <c:pt idx="307">
                  <c:v>4337.3372127244284</c:v>
                </c:pt>
                <c:pt idx="308">
                  <c:v>4362.6955042178679</c:v>
                </c:pt>
                <c:pt idx="309">
                  <c:v>4388.1267188103338</c:v>
                </c:pt>
                <c:pt idx="310">
                  <c:v>4413.6308565018253</c:v>
                </c:pt>
                <c:pt idx="311">
                  <c:v>4439.2079172923432</c:v>
                </c:pt>
                <c:pt idx="312">
                  <c:v>4464.8579011818883</c:v>
                </c:pt>
                <c:pt idx="313">
                  <c:v>4490.5808081704608</c:v>
                </c:pt>
                <c:pt idx="314">
                  <c:v>4516.3766382580561</c:v>
                </c:pt>
                <c:pt idx="315">
                  <c:v>4542.2453914446796</c:v>
                </c:pt>
                <c:pt idx="316">
                  <c:v>4568.1870677303286</c:v>
                </c:pt>
                <c:pt idx="317">
                  <c:v>4594.201667115005</c:v>
                </c:pt>
                <c:pt idx="318">
                  <c:v>4620.2891895987077</c:v>
                </c:pt>
                <c:pt idx="319">
                  <c:v>4646.449635181436</c:v>
                </c:pt>
                <c:pt idx="320">
                  <c:v>4672.6830038631897</c:v>
                </c:pt>
                <c:pt idx="321">
                  <c:v>4698.9892956439699</c:v>
                </c:pt>
                <c:pt idx="322">
                  <c:v>4725.3685105237764</c:v>
                </c:pt>
                <c:pt idx="323">
                  <c:v>4751.8206485026094</c:v>
                </c:pt>
                <c:pt idx="324">
                  <c:v>4778.3457095804697</c:v>
                </c:pt>
                <c:pt idx="325">
                  <c:v>4804.9436937573546</c:v>
                </c:pt>
                <c:pt idx="326">
                  <c:v>4831.6146010332659</c:v>
                </c:pt>
                <c:pt idx="327">
                  <c:v>4858.3584314082045</c:v>
                </c:pt>
                <c:pt idx="328">
                  <c:v>4885.1751848821668</c:v>
                </c:pt>
                <c:pt idx="329">
                  <c:v>4912.0648614551583</c:v>
                </c:pt>
                <c:pt idx="330">
                  <c:v>4939.0274611271761</c:v>
                </c:pt>
                <c:pt idx="331">
                  <c:v>4966.0629838982186</c:v>
                </c:pt>
                <c:pt idx="332">
                  <c:v>4993.1714297682856</c:v>
                </c:pt>
                <c:pt idx="333">
                  <c:v>5020.3527987373809</c:v>
                </c:pt>
                <c:pt idx="334">
                  <c:v>5047.6070908055035</c:v>
                </c:pt>
                <c:pt idx="335">
                  <c:v>5074.9343059726525</c:v>
                </c:pt>
                <c:pt idx="336">
                  <c:v>5102.3344442388252</c:v>
                </c:pt>
                <c:pt idx="337">
                  <c:v>5129.8075056040252</c:v>
                </c:pt>
                <c:pt idx="338">
                  <c:v>5157.3534900682507</c:v>
                </c:pt>
                <c:pt idx="339">
                  <c:v>5184.9723976315026</c:v>
                </c:pt>
                <c:pt idx="340">
                  <c:v>5212.6642282937828</c:v>
                </c:pt>
                <c:pt idx="341">
                  <c:v>5240.4289820550875</c:v>
                </c:pt>
                <c:pt idx="342">
                  <c:v>5268.2666589154196</c:v>
                </c:pt>
                <c:pt idx="343">
                  <c:v>5296.1772588747754</c:v>
                </c:pt>
                <c:pt idx="344">
                  <c:v>5324.1607819331593</c:v>
                </c:pt>
                <c:pt idx="345">
                  <c:v>5352.2172280905688</c:v>
                </c:pt>
                <c:pt idx="346">
                  <c:v>5380.3465973470065</c:v>
                </c:pt>
                <c:pt idx="347">
                  <c:v>5408.5488897024679</c:v>
                </c:pt>
                <c:pt idx="348">
                  <c:v>5436.8241051569566</c:v>
                </c:pt>
                <c:pt idx="349">
                  <c:v>5465.1722437104709</c:v>
                </c:pt>
                <c:pt idx="350">
                  <c:v>5493.5933053630106</c:v>
                </c:pt>
                <c:pt idx="351">
                  <c:v>5522.0872901145794</c:v>
                </c:pt>
                <c:pt idx="352">
                  <c:v>5550.6541979651729</c:v>
                </c:pt>
                <c:pt idx="353">
                  <c:v>5579.2940289147928</c:v>
                </c:pt>
                <c:pt idx="354">
                  <c:v>5608.0067829634372</c:v>
                </c:pt>
                <c:pt idx="355">
                  <c:v>5636.7924601111099</c:v>
                </c:pt>
                <c:pt idx="356">
                  <c:v>5665.6510603578099</c:v>
                </c:pt>
                <c:pt idx="357">
                  <c:v>5694.5825837035318</c:v>
                </c:pt>
                <c:pt idx="358">
                  <c:v>5723.5870301482828</c:v>
                </c:pt>
                <c:pt idx="359">
                  <c:v>5752.6643996920602</c:v>
                </c:pt>
                <c:pt idx="360">
                  <c:v>5781.8146923348631</c:v>
                </c:pt>
                <c:pt idx="361">
                  <c:v>5811.0379080766916</c:v>
                </c:pt>
                <c:pt idx="362">
                  <c:v>5840.3340469175482</c:v>
                </c:pt>
                <c:pt idx="363">
                  <c:v>5869.7031088574295</c:v>
                </c:pt>
                <c:pt idx="364">
                  <c:v>5899.1450938963389</c:v>
                </c:pt>
                <c:pt idx="365">
                  <c:v>5928.6600020342712</c:v>
                </c:pt>
                <c:pt idx="366">
                  <c:v>5958.2478332712326</c:v>
                </c:pt>
                <c:pt idx="367">
                  <c:v>5987.9085876072204</c:v>
                </c:pt>
                <c:pt idx="368">
                  <c:v>6017.642265042231</c:v>
                </c:pt>
                <c:pt idx="369">
                  <c:v>6047.4488655762707</c:v>
                </c:pt>
                <c:pt idx="370">
                  <c:v>6077.3283892093368</c:v>
                </c:pt>
                <c:pt idx="371">
                  <c:v>6107.2808359414284</c:v>
                </c:pt>
                <c:pt idx="372">
                  <c:v>6137.3062057725438</c:v>
                </c:pt>
                <c:pt idx="373">
                  <c:v>6167.40449870269</c:v>
                </c:pt>
                <c:pt idx="374">
                  <c:v>6197.57571473186</c:v>
                </c:pt>
                <c:pt idx="375">
                  <c:v>6227.8198538600564</c:v>
                </c:pt>
                <c:pt idx="376">
                  <c:v>6258.1369160872782</c:v>
                </c:pt>
                <c:pt idx="377">
                  <c:v>6288.5269014135274</c:v>
                </c:pt>
                <c:pt idx="378">
                  <c:v>6318.9898098388039</c:v>
                </c:pt>
                <c:pt idx="379">
                  <c:v>6349.5256413631032</c:v>
                </c:pt>
                <c:pt idx="380">
                  <c:v>6380.1343959864316</c:v>
                </c:pt>
                <c:pt idx="381">
                  <c:v>6410.8160737087856</c:v>
                </c:pt>
                <c:pt idx="382">
                  <c:v>6441.570674530165</c:v>
                </c:pt>
                <c:pt idx="383">
                  <c:v>6472.3981984505699</c:v>
                </c:pt>
                <c:pt idx="384">
                  <c:v>6503.298645470004</c:v>
                </c:pt>
                <c:pt idx="385">
                  <c:v>6534.2720155884635</c:v>
                </c:pt>
                <c:pt idx="386">
                  <c:v>6565.3183088059459</c:v>
                </c:pt>
                <c:pt idx="387">
                  <c:v>6596.4375251224565</c:v>
                </c:pt>
                <c:pt idx="388">
                  <c:v>6627.6296645379944</c:v>
                </c:pt>
                <c:pt idx="389">
                  <c:v>6658.8947270525605</c:v>
                </c:pt>
                <c:pt idx="390">
                  <c:v>6690.2327126661476</c:v>
                </c:pt>
                <c:pt idx="391">
                  <c:v>6721.6436213787638</c:v>
                </c:pt>
                <c:pt idx="392">
                  <c:v>6753.1274531904064</c:v>
                </c:pt>
                <c:pt idx="393">
                  <c:v>6784.6842081010745</c:v>
                </c:pt>
                <c:pt idx="394">
                  <c:v>6816.3138861107691</c:v>
                </c:pt>
                <c:pt idx="395">
                  <c:v>6848.01648721949</c:v>
                </c:pt>
                <c:pt idx="396">
                  <c:v>6879.7920114272374</c:v>
                </c:pt>
                <c:pt idx="397">
                  <c:v>6911.6404587340094</c:v>
                </c:pt>
                <c:pt idx="398">
                  <c:v>6943.5618291398087</c:v>
                </c:pt>
                <c:pt idx="399">
                  <c:v>6975.5561226446343</c:v>
                </c:pt>
                <c:pt idx="400">
                  <c:v>7007.6233392484874</c:v>
                </c:pt>
                <c:pt idx="401">
                  <c:v>7039.763478951365</c:v>
                </c:pt>
                <c:pt idx="402">
                  <c:v>7071.976541753269</c:v>
                </c:pt>
                <c:pt idx="403">
                  <c:v>7104.2625276542003</c:v>
                </c:pt>
                <c:pt idx="404">
                  <c:v>7136.6214366541562</c:v>
                </c:pt>
                <c:pt idx="405">
                  <c:v>7169.0532687531395</c:v>
                </c:pt>
                <c:pt idx="406">
                  <c:v>7201.5580239511492</c:v>
                </c:pt>
                <c:pt idx="407">
                  <c:v>7234.1357022481843</c:v>
                </c:pt>
                <c:pt idx="408">
                  <c:v>7266.786303644245</c:v>
                </c:pt>
                <c:pt idx="409">
                  <c:v>7299.509828139333</c:v>
                </c:pt>
                <c:pt idx="410">
                  <c:v>7332.3062757334465</c:v>
                </c:pt>
                <c:pt idx="411">
                  <c:v>7365.1756464265891</c:v>
                </c:pt>
                <c:pt idx="412">
                  <c:v>7398.1179402187545</c:v>
                </c:pt>
                <c:pt idx="413">
                  <c:v>7431.1331571099472</c:v>
                </c:pt>
                <c:pt idx="414">
                  <c:v>7464.2212971001663</c:v>
                </c:pt>
                <c:pt idx="415">
                  <c:v>7497.3823601894092</c:v>
                </c:pt>
                <c:pt idx="416">
                  <c:v>7530.616346377682</c:v>
                </c:pt>
                <c:pt idx="417">
                  <c:v>7563.9232556649804</c:v>
                </c:pt>
                <c:pt idx="418">
                  <c:v>7597.3030880513052</c:v>
                </c:pt>
                <c:pt idx="419">
                  <c:v>7630.7558435366536</c:v>
                </c:pt>
                <c:pt idx="420">
                  <c:v>7664.2815221210294</c:v>
                </c:pt>
                <c:pt idx="421">
                  <c:v>7697.8801238044325</c:v>
                </c:pt>
                <c:pt idx="422">
                  <c:v>7731.5516485868629</c:v>
                </c:pt>
                <c:pt idx="423">
                  <c:v>7765.2960964683152</c:v>
                </c:pt>
                <c:pt idx="424">
                  <c:v>7799.1134674487967</c:v>
                </c:pt>
                <c:pt idx="425">
                  <c:v>7833.0037615283045</c:v>
                </c:pt>
                <c:pt idx="426">
                  <c:v>7866.966978706836</c:v>
                </c:pt>
                <c:pt idx="427">
                  <c:v>7901.0031189843994</c:v>
                </c:pt>
                <c:pt idx="428">
                  <c:v>7935.1121823609838</c:v>
                </c:pt>
                <c:pt idx="429">
                  <c:v>7969.2941688365963</c:v>
                </c:pt>
                <c:pt idx="430">
                  <c:v>8003.5490784112335</c:v>
                </c:pt>
                <c:pt idx="431">
                  <c:v>8037.876911084898</c:v>
                </c:pt>
                <c:pt idx="432">
                  <c:v>8072.2776668575898</c:v>
                </c:pt>
                <c:pt idx="433">
                  <c:v>8106.7513457293062</c:v>
                </c:pt>
                <c:pt idx="434">
                  <c:v>8141.2979477000499</c:v>
                </c:pt>
                <c:pt idx="435">
                  <c:v>8175.9174727698191</c:v>
                </c:pt>
                <c:pt idx="436">
                  <c:v>8210.6099209386157</c:v>
                </c:pt>
                <c:pt idx="437">
                  <c:v>8245.3752922064359</c:v>
                </c:pt>
                <c:pt idx="438">
                  <c:v>8280.2135865732853</c:v>
                </c:pt>
                <c:pt idx="439">
                  <c:v>8315.1248040391602</c:v>
                </c:pt>
                <c:pt idx="440">
                  <c:v>8350.1089446040605</c:v>
                </c:pt>
                <c:pt idx="441">
                  <c:v>8385.1660082679864</c:v>
                </c:pt>
                <c:pt idx="442">
                  <c:v>8420.2959950309396</c:v>
                </c:pt>
                <c:pt idx="443">
                  <c:v>8455.4989048929201</c:v>
                </c:pt>
                <c:pt idx="444">
                  <c:v>8490.7747378539261</c:v>
                </c:pt>
                <c:pt idx="445">
                  <c:v>8526.1234939139576</c:v>
                </c:pt>
                <c:pt idx="446">
                  <c:v>8561.5451730730128</c:v>
                </c:pt>
                <c:pt idx="447">
                  <c:v>8597.0397753310972</c:v>
                </c:pt>
                <c:pt idx="448">
                  <c:v>8632.607300688207</c:v>
                </c:pt>
                <c:pt idx="449">
                  <c:v>8668.247749144346</c:v>
                </c:pt>
                <c:pt idx="450">
                  <c:v>8703.9611206995087</c:v>
                </c:pt>
                <c:pt idx="451">
                  <c:v>8739.7474153536969</c:v>
                </c:pt>
                <c:pt idx="452">
                  <c:v>8775.606633106916</c:v>
                </c:pt>
                <c:pt idx="453">
                  <c:v>8811.5387739591533</c:v>
                </c:pt>
                <c:pt idx="454">
                  <c:v>8847.5438379104235</c:v>
                </c:pt>
                <c:pt idx="455">
                  <c:v>8883.6218249607155</c:v>
                </c:pt>
                <c:pt idx="456">
                  <c:v>8919.7727351100348</c:v>
                </c:pt>
                <c:pt idx="457">
                  <c:v>8955.9965683583832</c:v>
                </c:pt>
                <c:pt idx="458">
                  <c:v>8992.2933247057554</c:v>
                </c:pt>
                <c:pt idx="459">
                  <c:v>9028.6630041521548</c:v>
                </c:pt>
                <c:pt idx="460">
                  <c:v>9065.1056066975798</c:v>
                </c:pt>
                <c:pt idx="461">
                  <c:v>9101.6211323420266</c:v>
                </c:pt>
                <c:pt idx="462">
                  <c:v>9138.209581085508</c:v>
                </c:pt>
                <c:pt idx="463">
                  <c:v>9174.8709529280131</c:v>
                </c:pt>
                <c:pt idx="464">
                  <c:v>9211.6052478695419</c:v>
                </c:pt>
                <c:pt idx="465">
                  <c:v>9248.412465910098</c:v>
                </c:pt>
                <c:pt idx="466">
                  <c:v>9285.2926070496796</c:v>
                </c:pt>
                <c:pt idx="467">
                  <c:v>9322.2456712882886</c:v>
                </c:pt>
                <c:pt idx="468">
                  <c:v>9359.2716586259194</c:v>
                </c:pt>
                <c:pt idx="469">
                  <c:v>9396.3705690625829</c:v>
                </c:pt>
                <c:pt idx="470">
                  <c:v>9433.5424025982684</c:v>
                </c:pt>
                <c:pt idx="471">
                  <c:v>9470.787159232983</c:v>
                </c:pt>
                <c:pt idx="472">
                  <c:v>9508.104838966723</c:v>
                </c:pt>
                <c:pt idx="473">
                  <c:v>9545.4954417994923</c:v>
                </c:pt>
                <c:pt idx="474">
                  <c:v>9582.9589677312852</c:v>
                </c:pt>
                <c:pt idx="475">
                  <c:v>9620.4954167620999</c:v>
                </c:pt>
                <c:pt idx="476">
                  <c:v>9658.1047888919438</c:v>
                </c:pt>
                <c:pt idx="477">
                  <c:v>9695.7870841208132</c:v>
                </c:pt>
                <c:pt idx="478">
                  <c:v>9733.5423024487136</c:v>
                </c:pt>
                <c:pt idx="479">
                  <c:v>9771.370443875634</c:v>
                </c:pt>
                <c:pt idx="480">
                  <c:v>9809.2715084015836</c:v>
                </c:pt>
                <c:pt idx="481">
                  <c:v>9847.2454960265604</c:v>
                </c:pt>
                <c:pt idx="482">
                  <c:v>9885.2924067505592</c:v>
                </c:pt>
                <c:pt idx="483">
                  <c:v>9923.412240573587</c:v>
                </c:pt>
                <c:pt idx="484">
                  <c:v>9961.6049974956459</c:v>
                </c:pt>
                <c:pt idx="485">
                  <c:v>9999.8706775167248</c:v>
                </c:pt>
                <c:pt idx="486">
                  <c:v>10038.209280636833</c:v>
                </c:pt>
                <c:pt idx="487">
                  <c:v>10076.620806855964</c:v>
                </c:pt>
                <c:pt idx="488">
                  <c:v>10115.105256174125</c:v>
                </c:pt>
                <c:pt idx="489">
                  <c:v>10153.662628591312</c:v>
                </c:pt>
                <c:pt idx="490">
                  <c:v>10192.292924107518</c:v>
                </c:pt>
                <c:pt idx="491">
                  <c:v>10230.996142722755</c:v>
                </c:pt>
                <c:pt idx="492">
                  <c:v>10269.77228443702</c:v>
                </c:pt>
                <c:pt idx="493">
                  <c:v>10308.62134925031</c:v>
                </c:pt>
                <c:pt idx="494">
                  <c:v>10347.543337162626</c:v>
                </c:pt>
                <c:pt idx="495">
                  <c:v>10386.538248173974</c:v>
                </c:pt>
                <c:pt idx="496">
                  <c:v>10425.606082284343</c:v>
                </c:pt>
                <c:pt idx="497">
                  <c:v>10464.746839493735</c:v>
                </c:pt>
                <c:pt idx="498">
                  <c:v>10503.960519802156</c:v>
                </c:pt>
                <c:pt idx="499">
                  <c:v>10543.247123209605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F12'!$C$203:$C$218</c:f>
              <c:numCache>
                <c:formatCode>0.000</c:formatCode>
                <c:ptCount val="16"/>
                <c:pt idx="0">
                  <c:v>0.5815013189258349</c:v>
                </c:pt>
                <c:pt idx="1">
                  <c:v>0.25593986122775553</c:v>
                </c:pt>
                <c:pt idx="2">
                  <c:v>0.10909959244010738</c:v>
                </c:pt>
                <c:pt idx="3">
                  <c:v>7.5183726247825197E-2</c:v>
                </c:pt>
                <c:pt idx="4">
                  <c:v>6.2570424415958781E-2</c:v>
                </c:pt>
                <c:pt idx="5">
                  <c:v>5.5244226184280522E-2</c:v>
                </c:pt>
                <c:pt idx="6">
                  <c:v>4.8675593782796289E-2</c:v>
                </c:pt>
                <c:pt idx="7">
                  <c:v>4.2468338341527294E-2</c:v>
                </c:pt>
                <c:pt idx="8">
                  <c:v>3.9022916878386958E-2</c:v>
                </c:pt>
                <c:pt idx="9">
                  <c:v>3.6787113772716963E-2</c:v>
                </c:pt>
                <c:pt idx="10">
                  <c:v>3.5216577251897328E-2</c:v>
                </c:pt>
                <c:pt idx="11">
                  <c:v>3.4057020368884798E-2</c:v>
                </c:pt>
                <c:pt idx="12">
                  <c:v>3.3162735430467695E-2</c:v>
                </c:pt>
                <c:pt idx="13">
                  <c:v>3.2442195066014506E-2</c:v>
                </c:pt>
                <c:pt idx="14">
                  <c:v>3.1847313945169729E-2</c:v>
                </c:pt>
                <c:pt idx="15">
                  <c:v>3.1346465810392687E-2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F12'!$E$203:$E$218</c:f>
              <c:numCache>
                <c:formatCode>0.000</c:formatCode>
                <c:ptCount val="16"/>
                <c:pt idx="0">
                  <c:v>0.39908730049766661</c:v>
                </c:pt>
                <c:pt idx="1">
                  <c:v>0.16847621867517257</c:v>
                </c:pt>
                <c:pt idx="2">
                  <c:v>7.3243106825653742E-2</c:v>
                </c:pt>
                <c:pt idx="3">
                  <c:v>5.0895253564514423E-2</c:v>
                </c:pt>
                <c:pt idx="4">
                  <c:v>4.1574238078308387E-2</c:v>
                </c:pt>
                <c:pt idx="5">
                  <c:v>3.6099679442808043E-2</c:v>
                </c:pt>
                <c:pt idx="6">
                  <c:v>3.1272856260509012E-2</c:v>
                </c:pt>
                <c:pt idx="7">
                  <c:v>2.6712510047902142E-2</c:v>
                </c:pt>
                <c:pt idx="8">
                  <c:v>2.4174268458235993E-2</c:v>
                </c:pt>
                <c:pt idx="9">
                  <c:v>2.2522026320991678E-2</c:v>
                </c:pt>
                <c:pt idx="10">
                  <c:v>2.1367762910714298E-2</c:v>
                </c:pt>
                <c:pt idx="11">
                  <c:v>2.050756100094768E-2</c:v>
                </c:pt>
                <c:pt idx="12">
                  <c:v>1.984233560438636E-2</c:v>
                </c:pt>
                <c:pt idx="13">
                  <c:v>1.9309020037216799E-2</c:v>
                </c:pt>
                <c:pt idx="14">
                  <c:v>1.8871141584394683E-2</c:v>
                </c:pt>
                <c:pt idx="15">
                  <c:v>1.8504654826420806E-2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F12'!$G$203:$G$218</c:f>
              <c:numCache>
                <c:formatCode>0.000</c:formatCode>
                <c:ptCount val="16"/>
                <c:pt idx="0">
                  <c:v>0.33499769091596565</c:v>
                </c:pt>
                <c:pt idx="1">
                  <c:v>0.13780899892868001</c:v>
                </c:pt>
                <c:pt idx="2">
                  <c:v>6.0660153943425422E-2</c:v>
                </c:pt>
                <c:pt idx="3">
                  <c:v>4.2363443524643919E-2</c:v>
                </c:pt>
                <c:pt idx="4">
                  <c:v>3.420368974215883E-2</c:v>
                </c:pt>
                <c:pt idx="5">
                  <c:v>2.9376758215045592E-2</c:v>
                </c:pt>
                <c:pt idx="6">
                  <c:v>2.515228540371885E-2</c:v>
                </c:pt>
                <c:pt idx="7">
                  <c:v>2.1149378328763492E-2</c:v>
                </c:pt>
                <c:pt idx="8">
                  <c:v>1.8907202933428215E-2</c:v>
                </c:pt>
                <c:pt idx="9">
                  <c:v>1.7436968252828634E-2</c:v>
                </c:pt>
                <c:pt idx="10">
                  <c:v>1.6407530926044047E-2</c:v>
                </c:pt>
                <c:pt idx="11">
                  <c:v>1.5630794216383644E-2</c:v>
                </c:pt>
                <c:pt idx="12">
                  <c:v>1.5024849658475486E-2</c:v>
                </c:pt>
                <c:pt idx="13">
                  <c:v>1.4537285623814263E-2</c:v>
                </c:pt>
                <c:pt idx="14">
                  <c:v>1.4135705092405115E-2</c:v>
                </c:pt>
                <c:pt idx="15">
                  <c:v>1.3798689532279423E-2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F12'!$I$203:$I$218</c:f>
              <c:numCache>
                <c:formatCode>0.000</c:formatCode>
                <c:ptCount val="16"/>
                <c:pt idx="0">
                  <c:v>0.30294389718675474</c:v>
                </c:pt>
                <c:pt idx="1">
                  <c:v>0.12257312509685815</c:v>
                </c:pt>
                <c:pt idx="2">
                  <c:v>5.4387058920139772E-2</c:v>
                </c:pt>
                <c:pt idx="3">
                  <c:v>3.8102225498017263E-2</c:v>
                </c:pt>
                <c:pt idx="4">
                  <c:v>3.053260559191049E-2</c:v>
                </c:pt>
                <c:pt idx="5">
                  <c:v>2.6036000158007697E-2</c:v>
                </c:pt>
                <c:pt idx="6">
                  <c:v>2.211717117011722E-2</c:v>
                </c:pt>
                <c:pt idx="7">
                  <c:v>1.8396507985818364E-2</c:v>
                </c:pt>
                <c:pt idx="8">
                  <c:v>1.6303467153289893E-2</c:v>
                </c:pt>
                <c:pt idx="9">
                  <c:v>1.4924052955466265E-2</c:v>
                </c:pt>
                <c:pt idx="10">
                  <c:v>1.3955998511635368E-2</c:v>
                </c:pt>
                <c:pt idx="11">
                  <c:v>1.3219429205008243E-2</c:v>
                </c:pt>
                <c:pt idx="12">
                  <c:v>1.2641112441004449E-2</c:v>
                </c:pt>
                <c:pt idx="13">
                  <c:v>1.2174081495116798E-2</c:v>
                </c:pt>
                <c:pt idx="14">
                  <c:v>1.1788072220736495E-2</c:v>
                </c:pt>
                <c:pt idx="15">
                  <c:v>1.1463047889030473E-2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F12'!$B$203:$B$218</c:f>
              <c:numCache>
                <c:formatCode>0</c:formatCode>
                <c:ptCount val="16"/>
                <c:pt idx="0">
                  <c:v>34.393731104418727</c:v>
                </c:pt>
                <c:pt idx="1">
                  <c:v>78.143357209225101</c:v>
                </c:pt>
                <c:pt idx="2">
                  <c:v>183.31874164405738</c:v>
                </c:pt>
                <c:pt idx="3">
                  <c:v>266.01501412785495</c:v>
                </c:pt>
                <c:pt idx="4">
                  <c:v>319.63983282330014</c:v>
                </c:pt>
                <c:pt idx="5">
                  <c:v>362.0287834838187</c:v>
                </c:pt>
                <c:pt idx="6">
                  <c:v>410.88353414332096</c:v>
                </c:pt>
                <c:pt idx="7">
                  <c:v>470.93907558052899</c:v>
                </c:pt>
                <c:pt idx="8">
                  <c:v>512.51935016362404</c:v>
                </c:pt>
                <c:pt idx="9">
                  <c:v>543.66863689189256</c:v>
                </c:pt>
                <c:pt idx="10">
                  <c:v>567.91436194789435</c:v>
                </c:pt>
                <c:pt idx="11">
                  <c:v>587.2504342239057</c:v>
                </c:pt>
                <c:pt idx="12">
                  <c:v>603.08655906669696</c:v>
                </c:pt>
                <c:pt idx="13">
                  <c:v>616.48109689567252</c:v>
                </c:pt>
                <c:pt idx="14">
                  <c:v>627.99644687251225</c:v>
                </c:pt>
                <c:pt idx="15">
                  <c:v>638.03045998790549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F12'!$D$203:$D$218</c:f>
              <c:numCache>
                <c:formatCode>0</c:formatCode>
                <c:ptCount val="16"/>
                <c:pt idx="0">
                  <c:v>50.114348352001585</c:v>
                </c:pt>
                <c:pt idx="1">
                  <c:v>118.71111636569091</c:v>
                </c:pt>
                <c:pt idx="2">
                  <c:v>273.06323921522818</c:v>
                </c:pt>
                <c:pt idx="3">
                  <c:v>392.96395241745199</c:v>
                </c:pt>
                <c:pt idx="4">
                  <c:v>481.06714456987538</c:v>
                </c:pt>
                <c:pt idx="5">
                  <c:v>554.02154004402109</c:v>
                </c:pt>
                <c:pt idx="6">
                  <c:v>639.53224590028128</c:v>
                </c:pt>
                <c:pt idx="7">
                  <c:v>748.71286764647164</c:v>
                </c:pt>
                <c:pt idx="8">
                  <c:v>827.32596581164171</c:v>
                </c:pt>
                <c:pt idx="9">
                  <c:v>888.01956426802417</c:v>
                </c:pt>
                <c:pt idx="10">
                  <c:v>935.98941936834819</c:v>
                </c:pt>
                <c:pt idx="11">
                  <c:v>975.25005528818247</c:v>
                </c:pt>
                <c:pt idx="12">
                  <c:v>1007.945858731408</c:v>
                </c:pt>
                <c:pt idx="13">
                  <c:v>1035.7853459912199</c:v>
                </c:pt>
                <c:pt idx="14">
                  <c:v>1059.8192965993544</c:v>
                </c:pt>
                <c:pt idx="15">
                  <c:v>1080.8091362744119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F12'!$F$203:$F$218</c:f>
              <c:numCache>
                <c:formatCode>0</c:formatCode>
                <c:ptCount val="16"/>
                <c:pt idx="0">
                  <c:v>59.701904049890935</c:v>
                </c:pt>
                <c:pt idx="1">
                  <c:v>145.12840348220334</c:v>
                </c:pt>
                <c:pt idx="2">
                  <c:v>329.7057244307847</c:v>
                </c:pt>
                <c:pt idx="3">
                  <c:v>472.10515331137987</c:v>
                </c:pt>
                <c:pt idx="4">
                  <c:v>584.73223651506737</c:v>
                </c:pt>
                <c:pt idx="5">
                  <c:v>680.8103145212533</c:v>
                </c:pt>
                <c:pt idx="6">
                  <c:v>795.15637163702559</c:v>
                </c:pt>
                <c:pt idx="7">
                  <c:v>945.65427357265071</c:v>
                </c:pt>
                <c:pt idx="8">
                  <c:v>1057.7979233850451</c:v>
                </c:pt>
                <c:pt idx="9">
                  <c:v>1146.9883818109029</c:v>
                </c:pt>
                <c:pt idx="10">
                  <c:v>1218.9524487352053</c:v>
                </c:pt>
                <c:pt idx="11">
                  <c:v>1279.5255137475172</c:v>
                </c:pt>
                <c:pt idx="12">
                  <c:v>1331.1281280420694</c:v>
                </c:pt>
                <c:pt idx="13">
                  <c:v>1375.7726523056676</c:v>
                </c:pt>
                <c:pt idx="14">
                  <c:v>1414.8569080396051</c:v>
                </c:pt>
                <c:pt idx="15">
                  <c:v>1449.413000648633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F12'!$H$203:$H$218</c:f>
              <c:numCache>
                <c:formatCode>0</c:formatCode>
                <c:ptCount val="16"/>
                <c:pt idx="0">
                  <c:v>66.018824560346474</c:v>
                </c:pt>
                <c:pt idx="1">
                  <c:v>163.16790474417502</c:v>
                </c:pt>
                <c:pt idx="2">
                  <c:v>367.73453827255787</c:v>
                </c:pt>
                <c:pt idx="3">
                  <c:v>524.90372251460076</c:v>
                </c:pt>
                <c:pt idx="4">
                  <c:v>655.03744643722553</c:v>
                </c:pt>
                <c:pt idx="5">
                  <c:v>768.16714851066513</c:v>
                </c:pt>
                <c:pt idx="6">
                  <c:v>904.27477574628733</c:v>
                </c:pt>
                <c:pt idx="7">
                  <c:v>1087.162847178266</c:v>
                </c:pt>
                <c:pt idx="8">
                  <c:v>1226.7329281529039</c:v>
                </c:pt>
                <c:pt idx="9">
                  <c:v>1340.1185361429957</c:v>
                </c:pt>
                <c:pt idx="10">
                  <c:v>1433.0755325980895</c:v>
                </c:pt>
                <c:pt idx="11">
                  <c:v>1512.9246270650556</c:v>
                </c:pt>
                <c:pt idx="12">
                  <c:v>1582.1392376137128</c:v>
                </c:pt>
                <c:pt idx="13">
                  <c:v>1642.8344107949574</c:v>
                </c:pt>
                <c:pt idx="14">
                  <c:v>1696.6302568810052</c:v>
                </c:pt>
                <c:pt idx="15">
                  <c:v>1744.736669829229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F12'!$J$203:$J$218</c:f>
              <c:numCache>
                <c:formatCode>0</c:formatCode>
                <c:ptCount val="16"/>
                <c:pt idx="0">
                  <c:v>70.465307050973706</c:v>
                </c:pt>
                <c:pt idx="1">
                  <c:v>176.15074357936214</c:v>
                </c:pt>
                <c:pt idx="2">
                  <c:v>394.82079740849355</c:v>
                </c:pt>
                <c:pt idx="3">
                  <c:v>562.37226929974781</c:v>
                </c:pt>
                <c:pt idx="4">
                  <c:v>705.4485977862123</c:v>
                </c:pt>
                <c:pt idx="5">
                  <c:v>831.43523538243312</c:v>
                </c:pt>
                <c:pt idx="6">
                  <c:v>984.19570226780752</c:v>
                </c:pt>
                <c:pt idx="7">
                  <c:v>1192.4654006334149</c:v>
                </c:pt>
                <c:pt idx="8">
                  <c:v>1354.1039998021129</c:v>
                </c:pt>
                <c:pt idx="9">
                  <c:v>1487.4178617056325</c:v>
                </c:pt>
                <c:pt idx="10">
                  <c:v>1598.0010548497164</c:v>
                </c:pt>
                <c:pt idx="11">
                  <c:v>1694.3717054056074</c:v>
                </c:pt>
                <c:pt idx="12">
                  <c:v>1778.964812492839</c:v>
                </c:pt>
                <c:pt idx="13">
                  <c:v>1853.9040773069796</c:v>
                </c:pt>
                <c:pt idx="14">
                  <c:v>1920.9547135277958</c:v>
                </c:pt>
                <c:pt idx="15">
                  <c:v>1981.4444259191384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F12'!$B$203:$B$218</c:f>
              <c:numCache>
                <c:formatCode>0</c:formatCode>
                <c:ptCount val="16"/>
                <c:pt idx="0">
                  <c:v>34.393731104418727</c:v>
                </c:pt>
                <c:pt idx="1">
                  <c:v>78.143357209225101</c:v>
                </c:pt>
                <c:pt idx="2">
                  <c:v>183.31874164405738</c:v>
                </c:pt>
                <c:pt idx="3">
                  <c:v>266.01501412785495</c:v>
                </c:pt>
                <c:pt idx="4">
                  <c:v>319.63983282330014</c:v>
                </c:pt>
                <c:pt idx="5">
                  <c:v>362.0287834838187</c:v>
                </c:pt>
                <c:pt idx="6">
                  <c:v>410.88353414332096</c:v>
                </c:pt>
                <c:pt idx="7">
                  <c:v>470.93907558052899</c:v>
                </c:pt>
                <c:pt idx="8">
                  <c:v>512.51935016362404</c:v>
                </c:pt>
                <c:pt idx="9">
                  <c:v>543.66863689189256</c:v>
                </c:pt>
                <c:pt idx="10">
                  <c:v>567.91436194789435</c:v>
                </c:pt>
                <c:pt idx="11">
                  <c:v>587.2504342239057</c:v>
                </c:pt>
                <c:pt idx="12">
                  <c:v>603.08655906669696</c:v>
                </c:pt>
                <c:pt idx="13">
                  <c:v>616.48109689567252</c:v>
                </c:pt>
                <c:pt idx="14">
                  <c:v>627.99644687251225</c:v>
                </c:pt>
                <c:pt idx="15">
                  <c:v>638.03045998790549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F12'!$D$203:$D$218</c:f>
              <c:numCache>
                <c:formatCode>0</c:formatCode>
                <c:ptCount val="16"/>
                <c:pt idx="0">
                  <c:v>50.114348352001585</c:v>
                </c:pt>
                <c:pt idx="1">
                  <c:v>118.71111636569091</c:v>
                </c:pt>
                <c:pt idx="2">
                  <c:v>273.06323921522818</c:v>
                </c:pt>
                <c:pt idx="3">
                  <c:v>392.96395241745199</c:v>
                </c:pt>
                <c:pt idx="4">
                  <c:v>481.06714456987538</c:v>
                </c:pt>
                <c:pt idx="5">
                  <c:v>554.02154004402109</c:v>
                </c:pt>
                <c:pt idx="6">
                  <c:v>639.53224590028128</c:v>
                </c:pt>
                <c:pt idx="7">
                  <c:v>748.71286764647164</c:v>
                </c:pt>
                <c:pt idx="8">
                  <c:v>827.32596581164171</c:v>
                </c:pt>
                <c:pt idx="9">
                  <c:v>888.01956426802417</c:v>
                </c:pt>
                <c:pt idx="10">
                  <c:v>935.98941936834819</c:v>
                </c:pt>
                <c:pt idx="11">
                  <c:v>975.25005528818247</c:v>
                </c:pt>
                <c:pt idx="12">
                  <c:v>1007.945858731408</c:v>
                </c:pt>
                <c:pt idx="13">
                  <c:v>1035.7853459912199</c:v>
                </c:pt>
                <c:pt idx="14">
                  <c:v>1059.8192965993544</c:v>
                </c:pt>
                <c:pt idx="15">
                  <c:v>1080.8091362744119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F12'!$F$203:$F$218</c:f>
              <c:numCache>
                <c:formatCode>0</c:formatCode>
                <c:ptCount val="16"/>
                <c:pt idx="0">
                  <c:v>59.701904049890935</c:v>
                </c:pt>
                <c:pt idx="1">
                  <c:v>145.12840348220334</c:v>
                </c:pt>
                <c:pt idx="2">
                  <c:v>329.7057244307847</c:v>
                </c:pt>
                <c:pt idx="3">
                  <c:v>472.10515331137987</c:v>
                </c:pt>
                <c:pt idx="4">
                  <c:v>584.73223651506737</c:v>
                </c:pt>
                <c:pt idx="5">
                  <c:v>680.8103145212533</c:v>
                </c:pt>
                <c:pt idx="6">
                  <c:v>795.15637163702559</c:v>
                </c:pt>
                <c:pt idx="7">
                  <c:v>945.65427357265071</c:v>
                </c:pt>
                <c:pt idx="8">
                  <c:v>1057.7979233850451</c:v>
                </c:pt>
                <c:pt idx="9">
                  <c:v>1146.9883818109029</c:v>
                </c:pt>
                <c:pt idx="10">
                  <c:v>1218.9524487352053</c:v>
                </c:pt>
                <c:pt idx="11">
                  <c:v>1279.5255137475172</c:v>
                </c:pt>
                <c:pt idx="12">
                  <c:v>1331.1281280420694</c:v>
                </c:pt>
                <c:pt idx="13">
                  <c:v>1375.7726523056676</c:v>
                </c:pt>
                <c:pt idx="14">
                  <c:v>1414.8569080396051</c:v>
                </c:pt>
                <c:pt idx="15">
                  <c:v>1449.413000648633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F12'!$H$203:$H$218</c:f>
              <c:numCache>
                <c:formatCode>0</c:formatCode>
                <c:ptCount val="16"/>
                <c:pt idx="0">
                  <c:v>66.018824560346474</c:v>
                </c:pt>
                <c:pt idx="1">
                  <c:v>163.16790474417502</c:v>
                </c:pt>
                <c:pt idx="2">
                  <c:v>367.73453827255787</c:v>
                </c:pt>
                <c:pt idx="3">
                  <c:v>524.90372251460076</c:v>
                </c:pt>
                <c:pt idx="4">
                  <c:v>655.03744643722553</c:v>
                </c:pt>
                <c:pt idx="5">
                  <c:v>768.16714851066513</c:v>
                </c:pt>
                <c:pt idx="6">
                  <c:v>904.27477574628733</c:v>
                </c:pt>
                <c:pt idx="7">
                  <c:v>1087.162847178266</c:v>
                </c:pt>
                <c:pt idx="8">
                  <c:v>1226.7329281529039</c:v>
                </c:pt>
                <c:pt idx="9">
                  <c:v>1340.1185361429957</c:v>
                </c:pt>
                <c:pt idx="10">
                  <c:v>1433.0755325980895</c:v>
                </c:pt>
                <c:pt idx="11">
                  <c:v>1512.9246270650556</c:v>
                </c:pt>
                <c:pt idx="12">
                  <c:v>1582.1392376137128</c:v>
                </c:pt>
                <c:pt idx="13">
                  <c:v>1642.8344107949574</c:v>
                </c:pt>
                <c:pt idx="14">
                  <c:v>1696.6302568810052</c:v>
                </c:pt>
                <c:pt idx="15">
                  <c:v>1744.736669829229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F12'!$J$203:$J$218</c:f>
              <c:numCache>
                <c:formatCode>0</c:formatCode>
                <c:ptCount val="16"/>
                <c:pt idx="0">
                  <c:v>70.465307050973706</c:v>
                </c:pt>
                <c:pt idx="1">
                  <c:v>176.15074357936214</c:v>
                </c:pt>
                <c:pt idx="2">
                  <c:v>394.82079740849355</c:v>
                </c:pt>
                <c:pt idx="3">
                  <c:v>562.37226929974781</c:v>
                </c:pt>
                <c:pt idx="4">
                  <c:v>705.4485977862123</c:v>
                </c:pt>
                <c:pt idx="5">
                  <c:v>831.43523538243312</c:v>
                </c:pt>
                <c:pt idx="6">
                  <c:v>984.19570226780752</c:v>
                </c:pt>
                <c:pt idx="7">
                  <c:v>1192.4654006334149</c:v>
                </c:pt>
                <c:pt idx="8">
                  <c:v>1354.1039998021129</c:v>
                </c:pt>
                <c:pt idx="9">
                  <c:v>1487.4178617056325</c:v>
                </c:pt>
                <c:pt idx="10">
                  <c:v>1598.0010548497164</c:v>
                </c:pt>
                <c:pt idx="11">
                  <c:v>1694.3717054056074</c:v>
                </c:pt>
                <c:pt idx="12">
                  <c:v>1778.964812492839</c:v>
                </c:pt>
                <c:pt idx="13">
                  <c:v>1853.9040773069796</c:v>
                </c:pt>
                <c:pt idx="14">
                  <c:v>1920.9547135277958</c:v>
                </c:pt>
                <c:pt idx="15">
                  <c:v>1981.4444259191384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F12'!$C$203:$C$218</c:f>
              <c:numCache>
                <c:formatCode>0.000</c:formatCode>
                <c:ptCount val="16"/>
                <c:pt idx="0">
                  <c:v>0.58270439368215809</c:v>
                </c:pt>
                <c:pt idx="1">
                  <c:v>0.15411297677410499</c:v>
                </c:pt>
                <c:pt idx="2">
                  <c:v>7.8847818551398066E-2</c:v>
                </c:pt>
                <c:pt idx="3">
                  <c:v>6.3651448914612538E-2</c:v>
                </c:pt>
                <c:pt idx="4">
                  <c:v>5.5539505114450625E-2</c:v>
                </c:pt>
                <c:pt idx="5">
                  <c:v>5.0125546029169875E-2</c:v>
                </c:pt>
                <c:pt idx="6">
                  <c:v>4.5095301474804554E-2</c:v>
                </c:pt>
                <c:pt idx="7">
                  <c:v>4.0219121631709744E-2</c:v>
                </c:pt>
                <c:pt idx="8">
                  <c:v>3.7389433500076667E-2</c:v>
                </c:pt>
                <c:pt idx="9">
                  <c:v>3.5497506050811152E-2</c:v>
                </c:pt>
                <c:pt idx="10">
                  <c:v>3.4170523275732466E-2</c:v>
                </c:pt>
                <c:pt idx="11">
                  <c:v>3.3175177530623982E-2</c:v>
                </c:pt>
                <c:pt idx="12">
                  <c:v>3.2391581754135569E-2</c:v>
                </c:pt>
                <c:pt idx="13">
                  <c:v>3.1753707980327603E-2</c:v>
                </c:pt>
                <c:pt idx="14">
                  <c:v>3.1224284816182148E-2</c:v>
                </c:pt>
                <c:pt idx="15">
                  <c:v>3.0776892108533238E-2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F12'!$E$203:$E$218</c:f>
              <c:numCache>
                <c:formatCode>0.000</c:formatCode>
                <c:ptCount val="16"/>
                <c:pt idx="0">
                  <c:v>0.3998348720909764</c:v>
                </c:pt>
                <c:pt idx="1">
                  <c:v>0.10038752557290427</c:v>
                </c:pt>
                <c:pt idx="2">
                  <c:v>5.356062895132415E-2</c:v>
                </c:pt>
                <c:pt idx="3">
                  <c:v>4.2346983525375963E-2</c:v>
                </c:pt>
                <c:pt idx="4">
                  <c:v>3.629808802457065E-2</c:v>
                </c:pt>
                <c:pt idx="5">
                  <c:v>3.2317293965188114E-2</c:v>
                </c:pt>
                <c:pt idx="6">
                  <c:v>2.8624349658962038E-2</c:v>
                </c:pt>
                <c:pt idx="7">
                  <c:v>2.5037483295527817E-2</c:v>
                </c:pt>
                <c:pt idx="8">
                  <c:v>2.2948220948275658E-2</c:v>
                </c:pt>
                <c:pt idx="9">
                  <c:v>2.1556136565609646E-2</c:v>
                </c:pt>
                <c:pt idx="10">
                  <c:v>2.0573238164223365E-2</c:v>
                </c:pt>
                <c:pt idx="11">
                  <c:v>1.9833942262065165E-2</c:v>
                </c:pt>
                <c:pt idx="12">
                  <c:v>1.9255041113251246E-2</c:v>
                </c:pt>
                <c:pt idx="13">
                  <c:v>1.8787586254619619E-2</c:v>
                </c:pt>
                <c:pt idx="14">
                  <c:v>1.8402136422078462E-2</c:v>
                </c:pt>
                <c:pt idx="15">
                  <c:v>1.8078522982880322E-2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F12'!$G$203:$G$218</c:f>
              <c:numCache>
                <c:formatCode>0.000</c:formatCode>
                <c:ptCount val="16"/>
                <c:pt idx="0">
                  <c:v>0.33551574984110316</c:v>
                </c:pt>
                <c:pt idx="1">
                  <c:v>8.1511588230457191E-2</c:v>
                </c:pt>
                <c:pt idx="2">
                  <c:v>4.4664039238178944E-2</c:v>
                </c:pt>
                <c:pt idx="3">
                  <c:v>3.4857825099842837E-2</c:v>
                </c:pt>
                <c:pt idx="4">
                  <c:v>2.953168626771863E-2</c:v>
                </c:pt>
                <c:pt idx="5">
                  <c:v>2.6047813751591094E-2</c:v>
                </c:pt>
                <c:pt idx="6">
                  <c:v>2.281195313397491E-2</c:v>
                </c:pt>
                <c:pt idx="7">
                  <c:v>1.9653420984809312E-2</c:v>
                </c:pt>
                <c:pt idx="8">
                  <c:v>1.779869656713504E-2</c:v>
                </c:pt>
                <c:pt idx="9">
                  <c:v>1.6557628167186315E-2</c:v>
                </c:pt>
                <c:pt idx="10">
                  <c:v>1.5671316674223217E-2</c:v>
                </c:pt>
                <c:pt idx="11">
                  <c:v>1.4998237280651932E-2</c:v>
                </c:pt>
                <c:pt idx="12">
                  <c:v>1.4468936730851591E-2</c:v>
                </c:pt>
                <c:pt idx="13">
                  <c:v>1.4040658269636167E-2</c:v>
                </c:pt>
                <c:pt idx="14">
                  <c:v>1.3686473134322074E-2</c:v>
                </c:pt>
                <c:pt idx="15">
                  <c:v>1.3388304197262902E-2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F12'!$I$203:$I$218</c:f>
              <c:numCache>
                <c:formatCode>0.000</c:formatCode>
                <c:ptCount val="16"/>
                <c:pt idx="0">
                  <c:v>0.30333366127235567</c:v>
                </c:pt>
                <c:pt idx="1">
                  <c:v>7.2141187046196556E-2</c:v>
                </c:pt>
                <c:pt idx="2">
                  <c:v>4.0216087906876447E-2</c:v>
                </c:pt>
                <c:pt idx="3">
                  <c:v>3.1125147717816177E-2</c:v>
                </c:pt>
                <c:pt idx="4">
                  <c:v>2.6167593761962593E-2</c:v>
                </c:pt>
                <c:pt idx="5">
                  <c:v>2.2936059365619162E-2</c:v>
                </c:pt>
                <c:pt idx="6">
                  <c:v>1.993192356098553E-2</c:v>
                </c:pt>
                <c:pt idx="7">
                  <c:v>1.6989764507508488E-2</c:v>
                </c:pt>
                <c:pt idx="8">
                  <c:v>1.5252460931938036E-2</c:v>
                </c:pt>
                <c:pt idx="9">
                  <c:v>1.4085832616243804E-2</c:v>
                </c:pt>
                <c:pt idx="10">
                  <c:v>1.3246018782589686E-2</c:v>
                </c:pt>
                <c:pt idx="11">
                  <c:v>1.2603672983050367E-2</c:v>
                </c:pt>
                <c:pt idx="12">
                  <c:v>1.2096392034701177E-2</c:v>
                </c:pt>
                <c:pt idx="13">
                  <c:v>1.1684661976866016E-2</c:v>
                </c:pt>
                <c:pt idx="14">
                  <c:v>1.1342886463010021E-2</c:v>
                </c:pt>
                <c:pt idx="15">
                  <c:v>1.1054092694798083E-2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129.77492498451645</c:v>
                </c:pt>
                <c:pt idx="2">
                  <c:v>253.65318112082855</c:v>
                </c:pt>
                <c:pt idx="3">
                  <c:v>314.21122913996351</c:v>
                </c:pt>
                <c:pt idx="4">
                  <c:v>360.10403691545088</c:v>
                </c:pt>
                <c:pt idx="5">
                  <c:v>398.99814733910875</c:v>
                </c:pt>
                <c:pt idx="6">
                  <c:v>443.50518448522428</c:v>
                </c:pt>
                <c:pt idx="7">
                  <c:v>497.27590232183263</c:v>
                </c:pt>
                <c:pt idx="8">
                  <c:v>534.9104848020495</c:v>
                </c:pt>
                <c:pt idx="9">
                  <c:v>563.41986311297444</c:v>
                </c:pt>
                <c:pt idx="10">
                  <c:v>585.29978714735637</c:v>
                </c:pt>
                <c:pt idx="11">
                  <c:v>602.86037600064128</c:v>
                </c:pt>
                <c:pt idx="12">
                  <c:v>617.44437649904251</c:v>
                </c:pt>
                <c:pt idx="13">
                  <c:v>629.84770195627596</c:v>
                </c:pt>
                <c:pt idx="14">
                  <c:v>640.52708069184973</c:v>
                </c:pt>
                <c:pt idx="15">
                  <c:v>649.83819449575856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199.22794078110266</c:v>
                </c:pt>
                <c:pt idx="2">
                  <c:v>373.40860986109743</c:v>
                </c:pt>
                <c:pt idx="3">
                  <c:v>472.28865753838687</c:v>
                </c:pt>
                <c:pt idx="4">
                  <c:v>550.99320896631627</c:v>
                </c:pt>
                <c:pt idx="5">
                  <c:v>618.86369637085988</c:v>
                </c:pt>
                <c:pt idx="6">
                  <c:v>698.70583046550269</c:v>
                </c:pt>
                <c:pt idx="7">
                  <c:v>798.802330247481</c:v>
                </c:pt>
                <c:pt idx="8">
                  <c:v>871.52725455621044</c:v>
                </c:pt>
                <c:pt idx="9">
                  <c:v>927.81004328520146</c:v>
                </c:pt>
                <c:pt idx="10">
                  <c:v>972.13670693706263</c:v>
                </c:pt>
                <c:pt idx="11">
                  <c:v>1008.372402003632</c:v>
                </c:pt>
                <c:pt idx="12">
                  <c:v>1038.6890312187429</c:v>
                </c:pt>
                <c:pt idx="13">
                  <c:v>1064.5327041456571</c:v>
                </c:pt>
                <c:pt idx="14">
                  <c:v>1086.8303299830154</c:v>
                </c:pt>
                <c:pt idx="15">
                  <c:v>1106.2850664813295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245.36388548158487</c:v>
                </c:pt>
                <c:pt idx="2">
                  <c:v>447.78753424755064</c:v>
                </c:pt>
                <c:pt idx="3">
                  <c:v>573.75926187919777</c:v>
                </c:pt>
                <c:pt idx="4">
                  <c:v>677.23867234300781</c:v>
                </c:pt>
                <c:pt idx="5">
                  <c:v>767.81875787092986</c:v>
                </c:pt>
                <c:pt idx="6">
                  <c:v>876.7333460024106</c:v>
                </c:pt>
                <c:pt idx="7">
                  <c:v>1017.6345388143147</c:v>
                </c:pt>
                <c:pt idx="8">
                  <c:v>1123.6777886831121</c:v>
                </c:pt>
                <c:pt idx="9">
                  <c:v>1207.9024723864577</c:v>
                </c:pt>
                <c:pt idx="10">
                  <c:v>1276.2169520125112</c:v>
                </c:pt>
                <c:pt idx="11">
                  <c:v>1333.4900379126857</c:v>
                </c:pt>
                <c:pt idx="12">
                  <c:v>1382.2715775206013</c:v>
                </c:pt>
                <c:pt idx="13">
                  <c:v>1424.4346394535714</c:v>
                </c:pt>
                <c:pt idx="14">
                  <c:v>1461.2968442428942</c:v>
                </c:pt>
                <c:pt idx="15">
                  <c:v>1493.8411695253226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277.2341407023527</c:v>
                </c:pt>
                <c:pt idx="2">
                  <c:v>497.31341462927952</c:v>
                </c:pt>
                <c:pt idx="3">
                  <c:v>642.56723153001803</c:v>
                </c:pt>
                <c:pt idx="4">
                  <c:v>764.30413059500131</c:v>
                </c:pt>
                <c:pt idx="5">
                  <c:v>871.98937189619096</c:v>
                </c:pt>
                <c:pt idx="6">
                  <c:v>1003.4154475259841</c:v>
                </c:pt>
                <c:pt idx="7">
                  <c:v>1177.1793535549691</c:v>
                </c:pt>
                <c:pt idx="8">
                  <c:v>1311.2638078043399</c:v>
                </c:pt>
                <c:pt idx="9">
                  <c:v>1419.8663682071565</c:v>
                </c:pt>
                <c:pt idx="10">
                  <c:v>1509.8876370526982</c:v>
                </c:pt>
                <c:pt idx="11">
                  <c:v>1586.8390132698889</c:v>
                </c:pt>
                <c:pt idx="12">
                  <c:v>1653.3855667562341</c:v>
                </c:pt>
                <c:pt idx="13">
                  <c:v>1711.6455777323454</c:v>
                </c:pt>
                <c:pt idx="14">
                  <c:v>1763.2196236135712</c:v>
                </c:pt>
                <c:pt idx="15">
                  <c:v>1809.2846289783465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F12'!$J$203:$J$218</c:f>
              <c:numCache>
                <c:formatCode>0</c:formatCode>
                <c:ptCount val="16"/>
                <c:pt idx="0">
                  <c:v>70.388658683552634</c:v>
                </c:pt>
                <c:pt idx="1">
                  <c:v>300.34070965610516</c:v>
                </c:pt>
                <c:pt idx="2">
                  <c:v>532.41686379323369</c:v>
                </c:pt>
                <c:pt idx="3">
                  <c:v>691.89911115960501</c:v>
                </c:pt>
                <c:pt idx="4">
                  <c:v>827.39622893262299</c:v>
                </c:pt>
                <c:pt idx="5">
                  <c:v>948.15315002437092</c:v>
                </c:pt>
                <c:pt idx="6">
                  <c:v>1097.0817527206132</c:v>
                </c:pt>
                <c:pt idx="7">
                  <c:v>1297.0314736956598</c:v>
                </c:pt>
                <c:pt idx="8">
                  <c:v>1454.0833801784875</c:v>
                </c:pt>
                <c:pt idx="9">
                  <c:v>1583.1154121412055</c:v>
                </c:pt>
                <c:pt idx="10">
                  <c:v>1691.7487773229007</c:v>
                </c:pt>
                <c:pt idx="11">
                  <c:v>1785.9303342253584</c:v>
                </c:pt>
                <c:pt idx="12">
                  <c:v>1868.3188234135691</c:v>
                </c:pt>
                <c:pt idx="13">
                  <c:v>1941.1717951910159</c:v>
                </c:pt>
                <c:pt idx="14">
                  <c:v>2006.2949236495228</c:v>
                </c:pt>
                <c:pt idx="15">
                  <c:v>2064.999084413771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129.77492498451645</c:v>
                </c:pt>
                <c:pt idx="2">
                  <c:v>253.65318112082855</c:v>
                </c:pt>
                <c:pt idx="3">
                  <c:v>314.21122913996351</c:v>
                </c:pt>
                <c:pt idx="4">
                  <c:v>360.10403691545088</c:v>
                </c:pt>
                <c:pt idx="5">
                  <c:v>398.99814733910875</c:v>
                </c:pt>
                <c:pt idx="6">
                  <c:v>443.50518448522428</c:v>
                </c:pt>
                <c:pt idx="7">
                  <c:v>497.27590232183263</c:v>
                </c:pt>
                <c:pt idx="8">
                  <c:v>534.9104848020495</c:v>
                </c:pt>
                <c:pt idx="9">
                  <c:v>563.41986311297444</c:v>
                </c:pt>
                <c:pt idx="10">
                  <c:v>585.29978714735637</c:v>
                </c:pt>
                <c:pt idx="11">
                  <c:v>602.86037600064128</c:v>
                </c:pt>
                <c:pt idx="12">
                  <c:v>617.44437649904251</c:v>
                </c:pt>
                <c:pt idx="13">
                  <c:v>629.84770195627596</c:v>
                </c:pt>
                <c:pt idx="14">
                  <c:v>640.52708069184973</c:v>
                </c:pt>
                <c:pt idx="15">
                  <c:v>649.83819449575856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199.22794078110266</c:v>
                </c:pt>
                <c:pt idx="2">
                  <c:v>373.40860986109743</c:v>
                </c:pt>
                <c:pt idx="3">
                  <c:v>472.28865753838687</c:v>
                </c:pt>
                <c:pt idx="4">
                  <c:v>550.99320896631627</c:v>
                </c:pt>
                <c:pt idx="5">
                  <c:v>618.86369637085988</c:v>
                </c:pt>
                <c:pt idx="6">
                  <c:v>698.70583046550269</c:v>
                </c:pt>
                <c:pt idx="7">
                  <c:v>798.802330247481</c:v>
                </c:pt>
                <c:pt idx="8">
                  <c:v>871.52725455621044</c:v>
                </c:pt>
                <c:pt idx="9">
                  <c:v>927.81004328520146</c:v>
                </c:pt>
                <c:pt idx="10">
                  <c:v>972.13670693706263</c:v>
                </c:pt>
                <c:pt idx="11">
                  <c:v>1008.372402003632</c:v>
                </c:pt>
                <c:pt idx="12">
                  <c:v>1038.6890312187429</c:v>
                </c:pt>
                <c:pt idx="13">
                  <c:v>1064.5327041456571</c:v>
                </c:pt>
                <c:pt idx="14">
                  <c:v>1086.8303299830154</c:v>
                </c:pt>
                <c:pt idx="15">
                  <c:v>1106.2850664813295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245.36388548158487</c:v>
                </c:pt>
                <c:pt idx="2">
                  <c:v>447.78753424755064</c:v>
                </c:pt>
                <c:pt idx="3">
                  <c:v>573.75926187919777</c:v>
                </c:pt>
                <c:pt idx="4">
                  <c:v>677.23867234300781</c:v>
                </c:pt>
                <c:pt idx="5">
                  <c:v>767.81875787092986</c:v>
                </c:pt>
                <c:pt idx="6">
                  <c:v>876.7333460024106</c:v>
                </c:pt>
                <c:pt idx="7">
                  <c:v>1017.6345388143147</c:v>
                </c:pt>
                <c:pt idx="8">
                  <c:v>1123.6777886831121</c:v>
                </c:pt>
                <c:pt idx="9">
                  <c:v>1207.9024723864577</c:v>
                </c:pt>
                <c:pt idx="10">
                  <c:v>1276.2169520125112</c:v>
                </c:pt>
                <c:pt idx="11">
                  <c:v>1333.4900379126857</c:v>
                </c:pt>
                <c:pt idx="12">
                  <c:v>1382.2715775206013</c:v>
                </c:pt>
                <c:pt idx="13">
                  <c:v>1424.4346394535714</c:v>
                </c:pt>
                <c:pt idx="14">
                  <c:v>1461.2968442428942</c:v>
                </c:pt>
                <c:pt idx="15">
                  <c:v>1493.8411695253226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277.2341407023527</c:v>
                </c:pt>
                <c:pt idx="2">
                  <c:v>497.31341462927952</c:v>
                </c:pt>
                <c:pt idx="3">
                  <c:v>642.56723153001803</c:v>
                </c:pt>
                <c:pt idx="4">
                  <c:v>764.30413059500131</c:v>
                </c:pt>
                <c:pt idx="5">
                  <c:v>871.98937189619096</c:v>
                </c:pt>
                <c:pt idx="6">
                  <c:v>1003.4154475259841</c:v>
                </c:pt>
                <c:pt idx="7">
                  <c:v>1177.1793535549691</c:v>
                </c:pt>
                <c:pt idx="8">
                  <c:v>1311.2638078043399</c:v>
                </c:pt>
                <c:pt idx="9">
                  <c:v>1419.8663682071565</c:v>
                </c:pt>
                <c:pt idx="10">
                  <c:v>1509.8876370526982</c:v>
                </c:pt>
                <c:pt idx="11">
                  <c:v>1586.8390132698889</c:v>
                </c:pt>
                <c:pt idx="12">
                  <c:v>1653.3855667562341</c:v>
                </c:pt>
                <c:pt idx="13">
                  <c:v>1711.6455777323454</c:v>
                </c:pt>
                <c:pt idx="14">
                  <c:v>1763.2196236135712</c:v>
                </c:pt>
                <c:pt idx="15">
                  <c:v>1809.2846289783465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F12'!$J$203:$J$218</c:f>
              <c:numCache>
                <c:formatCode>0</c:formatCode>
                <c:ptCount val="16"/>
                <c:pt idx="0">
                  <c:v>70.388658683552634</c:v>
                </c:pt>
                <c:pt idx="1">
                  <c:v>300.34070965610516</c:v>
                </c:pt>
                <c:pt idx="2">
                  <c:v>532.41686379323369</c:v>
                </c:pt>
                <c:pt idx="3">
                  <c:v>691.89911115960501</c:v>
                </c:pt>
                <c:pt idx="4">
                  <c:v>827.39622893262299</c:v>
                </c:pt>
                <c:pt idx="5">
                  <c:v>948.15315002437092</c:v>
                </c:pt>
                <c:pt idx="6">
                  <c:v>1097.0817527206132</c:v>
                </c:pt>
                <c:pt idx="7">
                  <c:v>1297.0314736956598</c:v>
                </c:pt>
                <c:pt idx="8">
                  <c:v>1454.0833801784875</c:v>
                </c:pt>
                <c:pt idx="9">
                  <c:v>1583.1154121412055</c:v>
                </c:pt>
                <c:pt idx="10">
                  <c:v>1691.7487773229007</c:v>
                </c:pt>
                <c:pt idx="11">
                  <c:v>1785.9303342253584</c:v>
                </c:pt>
                <c:pt idx="12">
                  <c:v>1868.3188234135691</c:v>
                </c:pt>
                <c:pt idx="13">
                  <c:v>1941.1717951910159</c:v>
                </c:pt>
                <c:pt idx="14">
                  <c:v>2006.2949236495228</c:v>
                </c:pt>
                <c:pt idx="15">
                  <c:v>2064.999084413771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19.284141212055278</c:v>
                </c:pt>
                <c:pt idx="2">
                  <c:v>28.133968944421106</c:v>
                </c:pt>
                <c:pt idx="3">
                  <c:v>36.511954313055341</c:v>
                </c:pt>
                <c:pt idx="4">
                  <c:v>44.454852991867774</c:v>
                </c:pt>
                <c:pt idx="5">
                  <c:v>51.995699672609561</c:v>
                </c:pt>
                <c:pt idx="6">
                  <c:v>59.164267311603389</c:v>
                </c:pt>
                <c:pt idx="7">
                  <c:v>65.987459998226797</c:v>
                </c:pt>
                <c:pt idx="8">
                  <c:v>72.489650375002071</c:v>
                </c:pt>
                <c:pt idx="9">
                  <c:v>78.692970529603556</c:v>
                </c:pt>
                <c:pt idx="10">
                  <c:v>84.617563675866379</c:v>
                </c:pt>
                <c:pt idx="11">
                  <c:v>90.281802654694431</c:v>
                </c:pt>
                <c:pt idx="12">
                  <c:v>95.702480248454123</c:v>
                </c:pt>
                <c:pt idx="13">
                  <c:v>100.89497546162505</c:v>
                </c:pt>
                <c:pt idx="14">
                  <c:v>105.87339923565098</c:v>
                </c:pt>
                <c:pt idx="15">
                  <c:v>110.65072250559369</c:v>
                </c:pt>
                <c:pt idx="16">
                  <c:v>115.23888904568838</c:v>
                </c:pt>
                <c:pt idx="17">
                  <c:v>119.64891517085529</c:v>
                </c:pt>
                <c:pt idx="18">
                  <c:v>123.89097804631292</c:v>
                </c:pt>
                <c:pt idx="19">
                  <c:v>127.97449409549296</c:v>
                </c:pt>
                <c:pt idx="20">
                  <c:v>131.90818877775934</c:v>
                </c:pt>
                <c:pt idx="21">
                  <c:v>135.70015882419338</c:v>
                </c:pt>
                <c:pt idx="22">
                  <c:v>139.35792786564903</c:v>
                </c:pt>
                <c:pt idx="23">
                  <c:v>142.88849625733187</c:v>
                </c:pt>
                <c:pt idx="24">
                  <c:v>146.2983857941955</c:v>
                </c:pt>
                <c:pt idx="25">
                  <c:v>149.59367991811618</c:v>
                </c:pt>
                <c:pt idx="26">
                  <c:v>152.7800599383568</c:v>
                </c:pt>
                <c:pt idx="27">
                  <c:v>155.86283771900423</c:v>
                </c:pt>
                <c:pt idx="28">
                  <c:v>158.8469852290055</c:v>
                </c:pt>
                <c:pt idx="29">
                  <c:v>161.73716130059287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65.72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38.160000000000004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F12'!$C$203:$C$218</c:f>
              <c:numCache>
                <c:formatCode>0.000</c:formatCode>
                <c:ptCount val="16"/>
                <c:pt idx="0">
                  <c:v>0.5815013189258349</c:v>
                </c:pt>
                <c:pt idx="1">
                  <c:v>0.25593986122775553</c:v>
                </c:pt>
                <c:pt idx="2">
                  <c:v>0.10909959244010738</c:v>
                </c:pt>
                <c:pt idx="3">
                  <c:v>7.5183726247825197E-2</c:v>
                </c:pt>
                <c:pt idx="4">
                  <c:v>6.2570424415958781E-2</c:v>
                </c:pt>
                <c:pt idx="5">
                  <c:v>5.5244226184280522E-2</c:v>
                </c:pt>
                <c:pt idx="6">
                  <c:v>4.8675593782796289E-2</c:v>
                </c:pt>
                <c:pt idx="7">
                  <c:v>4.2468338341527294E-2</c:v>
                </c:pt>
                <c:pt idx="8">
                  <c:v>3.9022916878386958E-2</c:v>
                </c:pt>
                <c:pt idx="9">
                  <c:v>3.6787113772716963E-2</c:v>
                </c:pt>
                <c:pt idx="10">
                  <c:v>3.5216577251897328E-2</c:v>
                </c:pt>
                <c:pt idx="11">
                  <c:v>3.4057020368884798E-2</c:v>
                </c:pt>
                <c:pt idx="12">
                  <c:v>3.3162735430467695E-2</c:v>
                </c:pt>
                <c:pt idx="13">
                  <c:v>3.2442195066014506E-2</c:v>
                </c:pt>
                <c:pt idx="14">
                  <c:v>3.1847313945169729E-2</c:v>
                </c:pt>
                <c:pt idx="15">
                  <c:v>3.1346465810392687E-2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F12'!$C$203:$C$218</c:f>
              <c:numCache>
                <c:formatCode>0.000</c:formatCode>
                <c:ptCount val="16"/>
                <c:pt idx="0">
                  <c:v>0.58270439368215809</c:v>
                </c:pt>
                <c:pt idx="1">
                  <c:v>0.15411297677410499</c:v>
                </c:pt>
                <c:pt idx="2">
                  <c:v>7.8847818551398066E-2</c:v>
                </c:pt>
                <c:pt idx="3">
                  <c:v>6.3651448914612538E-2</c:v>
                </c:pt>
                <c:pt idx="4">
                  <c:v>5.5539505114450625E-2</c:v>
                </c:pt>
                <c:pt idx="5">
                  <c:v>5.0125546029169875E-2</c:v>
                </c:pt>
                <c:pt idx="6">
                  <c:v>4.5095301474804554E-2</c:v>
                </c:pt>
                <c:pt idx="7">
                  <c:v>4.0219121631709744E-2</c:v>
                </c:pt>
                <c:pt idx="8">
                  <c:v>3.7389433500076667E-2</c:v>
                </c:pt>
                <c:pt idx="9">
                  <c:v>3.5497506050811152E-2</c:v>
                </c:pt>
                <c:pt idx="10">
                  <c:v>3.4170523275732466E-2</c:v>
                </c:pt>
                <c:pt idx="11">
                  <c:v>3.3175177530623982E-2</c:v>
                </c:pt>
                <c:pt idx="12">
                  <c:v>3.2391581754135569E-2</c:v>
                </c:pt>
                <c:pt idx="13">
                  <c:v>3.1753707980327603E-2</c:v>
                </c:pt>
                <c:pt idx="14">
                  <c:v>3.1224284816182148E-2</c:v>
                </c:pt>
                <c:pt idx="15">
                  <c:v>3.0776892108533238E-2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55000000000000004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F12'!$E$203:$E$218</c:f>
              <c:numCache>
                <c:formatCode>0.000</c:formatCode>
                <c:ptCount val="16"/>
                <c:pt idx="0">
                  <c:v>0.39908730049766661</c:v>
                </c:pt>
                <c:pt idx="1">
                  <c:v>0.16847621867517257</c:v>
                </c:pt>
                <c:pt idx="2">
                  <c:v>7.3243106825653742E-2</c:v>
                </c:pt>
                <c:pt idx="3">
                  <c:v>5.0895253564514423E-2</c:v>
                </c:pt>
                <c:pt idx="4">
                  <c:v>4.1574238078308387E-2</c:v>
                </c:pt>
                <c:pt idx="5">
                  <c:v>3.6099679442808043E-2</c:v>
                </c:pt>
                <c:pt idx="6">
                  <c:v>3.1272856260509012E-2</c:v>
                </c:pt>
                <c:pt idx="7">
                  <c:v>2.6712510047902142E-2</c:v>
                </c:pt>
                <c:pt idx="8">
                  <c:v>2.4174268458235993E-2</c:v>
                </c:pt>
                <c:pt idx="9">
                  <c:v>2.2522026320991678E-2</c:v>
                </c:pt>
                <c:pt idx="10">
                  <c:v>2.1367762910714298E-2</c:v>
                </c:pt>
                <c:pt idx="11">
                  <c:v>2.050756100094768E-2</c:v>
                </c:pt>
                <c:pt idx="12">
                  <c:v>1.984233560438636E-2</c:v>
                </c:pt>
                <c:pt idx="13">
                  <c:v>1.9309020037216799E-2</c:v>
                </c:pt>
                <c:pt idx="14">
                  <c:v>1.8871141584394683E-2</c:v>
                </c:pt>
                <c:pt idx="15">
                  <c:v>1.8504654826420806E-2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F12'!$E$203:$E$218</c:f>
              <c:numCache>
                <c:formatCode>0.000</c:formatCode>
                <c:ptCount val="16"/>
                <c:pt idx="0">
                  <c:v>0.3998348720909764</c:v>
                </c:pt>
                <c:pt idx="1">
                  <c:v>0.10038752557290427</c:v>
                </c:pt>
                <c:pt idx="2">
                  <c:v>5.356062895132415E-2</c:v>
                </c:pt>
                <c:pt idx="3">
                  <c:v>4.2346983525375963E-2</c:v>
                </c:pt>
                <c:pt idx="4">
                  <c:v>3.629808802457065E-2</c:v>
                </c:pt>
                <c:pt idx="5">
                  <c:v>3.2317293965188114E-2</c:v>
                </c:pt>
                <c:pt idx="6">
                  <c:v>2.8624349658962038E-2</c:v>
                </c:pt>
                <c:pt idx="7">
                  <c:v>2.5037483295527817E-2</c:v>
                </c:pt>
                <c:pt idx="8">
                  <c:v>2.2948220948275658E-2</c:v>
                </c:pt>
                <c:pt idx="9">
                  <c:v>2.1556136565609646E-2</c:v>
                </c:pt>
                <c:pt idx="10">
                  <c:v>2.0573238164223365E-2</c:v>
                </c:pt>
                <c:pt idx="11">
                  <c:v>1.9833942262065165E-2</c:v>
                </c:pt>
                <c:pt idx="12">
                  <c:v>1.9255041113251246E-2</c:v>
                </c:pt>
                <c:pt idx="13">
                  <c:v>1.8787586254619619E-2</c:v>
                </c:pt>
                <c:pt idx="14">
                  <c:v>1.8402136422078462E-2</c:v>
                </c:pt>
                <c:pt idx="15">
                  <c:v>1.8078522982880322E-2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F12'!$G$203:$G$218</c:f>
              <c:numCache>
                <c:formatCode>0.000</c:formatCode>
                <c:ptCount val="16"/>
                <c:pt idx="0">
                  <c:v>0.33499769091596565</c:v>
                </c:pt>
                <c:pt idx="1">
                  <c:v>0.13780899892868001</c:v>
                </c:pt>
                <c:pt idx="2">
                  <c:v>6.0660153943425422E-2</c:v>
                </c:pt>
                <c:pt idx="3">
                  <c:v>4.2363443524643919E-2</c:v>
                </c:pt>
                <c:pt idx="4">
                  <c:v>3.420368974215883E-2</c:v>
                </c:pt>
                <c:pt idx="5">
                  <c:v>2.9376758215045592E-2</c:v>
                </c:pt>
                <c:pt idx="6">
                  <c:v>2.515228540371885E-2</c:v>
                </c:pt>
                <c:pt idx="7">
                  <c:v>2.1149378328763492E-2</c:v>
                </c:pt>
                <c:pt idx="8">
                  <c:v>1.8907202933428215E-2</c:v>
                </c:pt>
                <c:pt idx="9">
                  <c:v>1.7436968252828634E-2</c:v>
                </c:pt>
                <c:pt idx="10">
                  <c:v>1.6407530926044047E-2</c:v>
                </c:pt>
                <c:pt idx="11">
                  <c:v>1.5630794216383644E-2</c:v>
                </c:pt>
                <c:pt idx="12">
                  <c:v>1.5024849658475486E-2</c:v>
                </c:pt>
                <c:pt idx="13">
                  <c:v>1.4537285623814263E-2</c:v>
                </c:pt>
                <c:pt idx="14">
                  <c:v>1.4135705092405115E-2</c:v>
                </c:pt>
                <c:pt idx="15">
                  <c:v>1.3798689532279423E-2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F12'!$G$203:$G$218</c:f>
              <c:numCache>
                <c:formatCode>0.000</c:formatCode>
                <c:ptCount val="16"/>
                <c:pt idx="0">
                  <c:v>0.33551574984110316</c:v>
                </c:pt>
                <c:pt idx="1">
                  <c:v>8.1511588230457191E-2</c:v>
                </c:pt>
                <c:pt idx="2">
                  <c:v>4.4664039238178944E-2</c:v>
                </c:pt>
                <c:pt idx="3">
                  <c:v>3.4857825099842837E-2</c:v>
                </c:pt>
                <c:pt idx="4">
                  <c:v>2.953168626771863E-2</c:v>
                </c:pt>
                <c:pt idx="5">
                  <c:v>2.6047813751591094E-2</c:v>
                </c:pt>
                <c:pt idx="6">
                  <c:v>2.281195313397491E-2</c:v>
                </c:pt>
                <c:pt idx="7">
                  <c:v>1.9653420984809312E-2</c:v>
                </c:pt>
                <c:pt idx="8">
                  <c:v>1.779869656713504E-2</c:v>
                </c:pt>
                <c:pt idx="9">
                  <c:v>1.6557628167186315E-2</c:v>
                </c:pt>
                <c:pt idx="10">
                  <c:v>1.5671316674223217E-2</c:v>
                </c:pt>
                <c:pt idx="11">
                  <c:v>1.4998237280651932E-2</c:v>
                </c:pt>
                <c:pt idx="12">
                  <c:v>1.4468936730851591E-2</c:v>
                </c:pt>
                <c:pt idx="13">
                  <c:v>1.4040658269636167E-2</c:v>
                </c:pt>
                <c:pt idx="14">
                  <c:v>1.3686473134322074E-2</c:v>
                </c:pt>
                <c:pt idx="15">
                  <c:v>1.3388304197262902E-2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F12'!$I$203:$I$218</c:f>
              <c:numCache>
                <c:formatCode>0.000</c:formatCode>
                <c:ptCount val="16"/>
                <c:pt idx="0">
                  <c:v>0.30294389718675474</c:v>
                </c:pt>
                <c:pt idx="1">
                  <c:v>0.12257312509685815</c:v>
                </c:pt>
                <c:pt idx="2">
                  <c:v>5.4387058920139772E-2</c:v>
                </c:pt>
                <c:pt idx="3">
                  <c:v>3.8102225498017263E-2</c:v>
                </c:pt>
                <c:pt idx="4">
                  <c:v>3.053260559191049E-2</c:v>
                </c:pt>
                <c:pt idx="5">
                  <c:v>2.6036000158007697E-2</c:v>
                </c:pt>
                <c:pt idx="6">
                  <c:v>2.211717117011722E-2</c:v>
                </c:pt>
                <c:pt idx="7">
                  <c:v>1.8396507985818364E-2</c:v>
                </c:pt>
                <c:pt idx="8">
                  <c:v>1.6303467153289893E-2</c:v>
                </c:pt>
                <c:pt idx="9">
                  <c:v>1.4924052955466265E-2</c:v>
                </c:pt>
                <c:pt idx="10">
                  <c:v>1.3955998511635368E-2</c:v>
                </c:pt>
                <c:pt idx="11">
                  <c:v>1.3219429205008243E-2</c:v>
                </c:pt>
                <c:pt idx="12">
                  <c:v>1.2641112441004449E-2</c:v>
                </c:pt>
                <c:pt idx="13">
                  <c:v>1.2174081495116798E-2</c:v>
                </c:pt>
                <c:pt idx="14">
                  <c:v>1.1788072220736495E-2</c:v>
                </c:pt>
                <c:pt idx="15">
                  <c:v>1.1463047889030473E-2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F12'!$I$203:$I$218</c:f>
              <c:numCache>
                <c:formatCode>0.000</c:formatCode>
                <c:ptCount val="16"/>
                <c:pt idx="0">
                  <c:v>0.30333366127235567</c:v>
                </c:pt>
                <c:pt idx="1">
                  <c:v>7.2141187046196556E-2</c:v>
                </c:pt>
                <c:pt idx="2">
                  <c:v>4.0216087906876447E-2</c:v>
                </c:pt>
                <c:pt idx="3">
                  <c:v>3.1125147717816177E-2</c:v>
                </c:pt>
                <c:pt idx="4">
                  <c:v>2.6167593761962593E-2</c:v>
                </c:pt>
                <c:pt idx="5">
                  <c:v>2.2936059365619162E-2</c:v>
                </c:pt>
                <c:pt idx="6">
                  <c:v>1.993192356098553E-2</c:v>
                </c:pt>
                <c:pt idx="7">
                  <c:v>1.6989764507508488E-2</c:v>
                </c:pt>
                <c:pt idx="8">
                  <c:v>1.5252460931938036E-2</c:v>
                </c:pt>
                <c:pt idx="9">
                  <c:v>1.4085832616243804E-2</c:v>
                </c:pt>
                <c:pt idx="10">
                  <c:v>1.3246018782589686E-2</c:v>
                </c:pt>
                <c:pt idx="11">
                  <c:v>1.2603672983050367E-2</c:v>
                </c:pt>
                <c:pt idx="12">
                  <c:v>1.2096392034701177E-2</c:v>
                </c:pt>
                <c:pt idx="13">
                  <c:v>1.1684661976866016E-2</c:v>
                </c:pt>
                <c:pt idx="14">
                  <c:v>1.1342886463010021E-2</c:v>
                </c:pt>
                <c:pt idx="15">
                  <c:v>1.1054092694798083E-2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0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F12'!$B$203:$B$218</c:f>
              <c:numCache>
                <c:formatCode>0</c:formatCode>
                <c:ptCount val="16"/>
                <c:pt idx="0">
                  <c:v>34.393731104418727</c:v>
                </c:pt>
                <c:pt idx="1">
                  <c:v>78.143357209225101</c:v>
                </c:pt>
                <c:pt idx="2">
                  <c:v>183.31874164405738</c:v>
                </c:pt>
                <c:pt idx="3">
                  <c:v>266.01501412785495</c:v>
                </c:pt>
                <c:pt idx="4">
                  <c:v>319.63983282330014</c:v>
                </c:pt>
                <c:pt idx="5">
                  <c:v>362.0287834838187</c:v>
                </c:pt>
                <c:pt idx="6">
                  <c:v>410.88353414332096</c:v>
                </c:pt>
                <c:pt idx="7">
                  <c:v>470.93907558052899</c:v>
                </c:pt>
                <c:pt idx="8">
                  <c:v>512.51935016362404</c:v>
                </c:pt>
                <c:pt idx="9">
                  <c:v>543.66863689189256</c:v>
                </c:pt>
                <c:pt idx="10">
                  <c:v>567.91436194789435</c:v>
                </c:pt>
                <c:pt idx="11">
                  <c:v>587.2504342239057</c:v>
                </c:pt>
                <c:pt idx="12">
                  <c:v>603.08655906669696</c:v>
                </c:pt>
                <c:pt idx="13">
                  <c:v>616.48109689567252</c:v>
                </c:pt>
                <c:pt idx="14">
                  <c:v>627.99644687251225</c:v>
                </c:pt>
                <c:pt idx="15">
                  <c:v>638.03045998790549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F12'!$B$203:$B$218</c:f>
              <c:numCache>
                <c:formatCode>0</c:formatCode>
                <c:ptCount val="16"/>
                <c:pt idx="0">
                  <c:v>34.322720433972222</c:v>
                </c:pt>
                <c:pt idx="1">
                  <c:v>129.77492498451645</c:v>
                </c:pt>
                <c:pt idx="2">
                  <c:v>253.65318112082855</c:v>
                </c:pt>
                <c:pt idx="3">
                  <c:v>314.21122913996351</c:v>
                </c:pt>
                <c:pt idx="4">
                  <c:v>360.10403691545088</c:v>
                </c:pt>
                <c:pt idx="5">
                  <c:v>398.99814733910875</c:v>
                </c:pt>
                <c:pt idx="6">
                  <c:v>443.50518448522428</c:v>
                </c:pt>
                <c:pt idx="7">
                  <c:v>497.27590232183263</c:v>
                </c:pt>
                <c:pt idx="8">
                  <c:v>534.9104848020495</c:v>
                </c:pt>
                <c:pt idx="9">
                  <c:v>563.41986311297444</c:v>
                </c:pt>
                <c:pt idx="10">
                  <c:v>585.29978714735637</c:v>
                </c:pt>
                <c:pt idx="11">
                  <c:v>602.86037600064128</c:v>
                </c:pt>
                <c:pt idx="12">
                  <c:v>617.44437649904251</c:v>
                </c:pt>
                <c:pt idx="13">
                  <c:v>629.84770195627596</c:v>
                </c:pt>
                <c:pt idx="14">
                  <c:v>640.52708069184973</c:v>
                </c:pt>
                <c:pt idx="15">
                  <c:v>649.83819449575856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F12'!$D$203:$D$218</c:f>
              <c:numCache>
                <c:formatCode>0</c:formatCode>
                <c:ptCount val="16"/>
                <c:pt idx="0">
                  <c:v>50.114348352001585</c:v>
                </c:pt>
                <c:pt idx="1">
                  <c:v>118.71111636569091</c:v>
                </c:pt>
                <c:pt idx="2">
                  <c:v>273.06323921522818</c:v>
                </c:pt>
                <c:pt idx="3">
                  <c:v>392.96395241745199</c:v>
                </c:pt>
                <c:pt idx="4">
                  <c:v>481.06714456987538</c:v>
                </c:pt>
                <c:pt idx="5">
                  <c:v>554.02154004402109</c:v>
                </c:pt>
                <c:pt idx="6">
                  <c:v>639.53224590028128</c:v>
                </c:pt>
                <c:pt idx="7">
                  <c:v>748.71286764647164</c:v>
                </c:pt>
                <c:pt idx="8">
                  <c:v>827.32596581164171</c:v>
                </c:pt>
                <c:pt idx="9">
                  <c:v>888.01956426802417</c:v>
                </c:pt>
                <c:pt idx="10">
                  <c:v>935.98941936834819</c:v>
                </c:pt>
                <c:pt idx="11">
                  <c:v>975.25005528818247</c:v>
                </c:pt>
                <c:pt idx="12">
                  <c:v>1007.945858731408</c:v>
                </c:pt>
                <c:pt idx="13">
                  <c:v>1035.7853459912199</c:v>
                </c:pt>
                <c:pt idx="14">
                  <c:v>1059.8192965993544</c:v>
                </c:pt>
                <c:pt idx="15">
                  <c:v>1080.8091362744119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F12'!$D$203:$D$218</c:f>
              <c:numCache>
                <c:formatCode>0</c:formatCode>
                <c:ptCount val="16"/>
                <c:pt idx="0">
                  <c:v>50.020649513155277</c:v>
                </c:pt>
                <c:pt idx="1">
                  <c:v>199.22794078110266</c:v>
                </c:pt>
                <c:pt idx="2">
                  <c:v>373.40860986109743</c:v>
                </c:pt>
                <c:pt idx="3">
                  <c:v>472.28865753838687</c:v>
                </c:pt>
                <c:pt idx="4">
                  <c:v>550.99320896631627</c:v>
                </c:pt>
                <c:pt idx="5">
                  <c:v>618.86369637085988</c:v>
                </c:pt>
                <c:pt idx="6">
                  <c:v>698.70583046550269</c:v>
                </c:pt>
                <c:pt idx="7">
                  <c:v>798.802330247481</c:v>
                </c:pt>
                <c:pt idx="8">
                  <c:v>871.52725455621044</c:v>
                </c:pt>
                <c:pt idx="9">
                  <c:v>927.81004328520146</c:v>
                </c:pt>
                <c:pt idx="10">
                  <c:v>972.13670693706263</c:v>
                </c:pt>
                <c:pt idx="11">
                  <c:v>1008.372402003632</c:v>
                </c:pt>
                <c:pt idx="12">
                  <c:v>1038.6890312187429</c:v>
                </c:pt>
                <c:pt idx="13">
                  <c:v>1064.5327041456571</c:v>
                </c:pt>
                <c:pt idx="14">
                  <c:v>1086.8303299830154</c:v>
                </c:pt>
                <c:pt idx="15">
                  <c:v>1106.2850664813295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F12'!$F$203:$F$218</c:f>
              <c:numCache>
                <c:formatCode>0</c:formatCode>
                <c:ptCount val="16"/>
                <c:pt idx="0">
                  <c:v>59.701904049890935</c:v>
                </c:pt>
                <c:pt idx="1">
                  <c:v>145.12840348220334</c:v>
                </c:pt>
                <c:pt idx="2">
                  <c:v>329.7057244307847</c:v>
                </c:pt>
                <c:pt idx="3">
                  <c:v>472.10515331137987</c:v>
                </c:pt>
                <c:pt idx="4">
                  <c:v>584.73223651506737</c:v>
                </c:pt>
                <c:pt idx="5">
                  <c:v>680.8103145212533</c:v>
                </c:pt>
                <c:pt idx="6">
                  <c:v>795.15637163702559</c:v>
                </c:pt>
                <c:pt idx="7">
                  <c:v>945.65427357265071</c:v>
                </c:pt>
                <c:pt idx="8">
                  <c:v>1057.7979233850451</c:v>
                </c:pt>
                <c:pt idx="9">
                  <c:v>1146.9883818109029</c:v>
                </c:pt>
                <c:pt idx="10">
                  <c:v>1218.9524487352053</c:v>
                </c:pt>
                <c:pt idx="11">
                  <c:v>1279.5255137475172</c:v>
                </c:pt>
                <c:pt idx="12">
                  <c:v>1331.1281280420694</c:v>
                </c:pt>
                <c:pt idx="13">
                  <c:v>1375.7726523056676</c:v>
                </c:pt>
                <c:pt idx="14">
                  <c:v>1414.8569080396051</c:v>
                </c:pt>
                <c:pt idx="15">
                  <c:v>1449.413000648633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F12'!$F$203:$F$218</c:f>
              <c:numCache>
                <c:formatCode>0</c:formatCode>
                <c:ptCount val="16"/>
                <c:pt idx="0">
                  <c:v>59.609720287264594</c:v>
                </c:pt>
                <c:pt idx="1">
                  <c:v>245.36388548158487</c:v>
                </c:pt>
                <c:pt idx="2">
                  <c:v>447.78753424755064</c:v>
                </c:pt>
                <c:pt idx="3">
                  <c:v>573.75926187919777</c:v>
                </c:pt>
                <c:pt idx="4">
                  <c:v>677.23867234300781</c:v>
                </c:pt>
                <c:pt idx="5">
                  <c:v>767.81875787092986</c:v>
                </c:pt>
                <c:pt idx="6">
                  <c:v>876.7333460024106</c:v>
                </c:pt>
                <c:pt idx="7">
                  <c:v>1017.6345388143147</c:v>
                </c:pt>
                <c:pt idx="8">
                  <c:v>1123.6777886831121</c:v>
                </c:pt>
                <c:pt idx="9">
                  <c:v>1207.9024723864577</c:v>
                </c:pt>
                <c:pt idx="10">
                  <c:v>1276.2169520125112</c:v>
                </c:pt>
                <c:pt idx="11">
                  <c:v>1333.4900379126857</c:v>
                </c:pt>
                <c:pt idx="12">
                  <c:v>1382.2715775206013</c:v>
                </c:pt>
                <c:pt idx="13">
                  <c:v>1424.4346394535714</c:v>
                </c:pt>
                <c:pt idx="14">
                  <c:v>1461.2968442428942</c:v>
                </c:pt>
                <c:pt idx="15">
                  <c:v>1493.8411695253226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F12'!$H$203:$H$218</c:f>
              <c:numCache>
                <c:formatCode>0</c:formatCode>
                <c:ptCount val="16"/>
                <c:pt idx="0">
                  <c:v>66.018824560346474</c:v>
                </c:pt>
                <c:pt idx="1">
                  <c:v>163.16790474417502</c:v>
                </c:pt>
                <c:pt idx="2">
                  <c:v>367.73453827255787</c:v>
                </c:pt>
                <c:pt idx="3">
                  <c:v>524.90372251460076</c:v>
                </c:pt>
                <c:pt idx="4">
                  <c:v>655.03744643722553</c:v>
                </c:pt>
                <c:pt idx="5">
                  <c:v>768.16714851066513</c:v>
                </c:pt>
                <c:pt idx="6">
                  <c:v>904.27477574628733</c:v>
                </c:pt>
                <c:pt idx="7">
                  <c:v>1087.162847178266</c:v>
                </c:pt>
                <c:pt idx="8">
                  <c:v>1226.7329281529039</c:v>
                </c:pt>
                <c:pt idx="9">
                  <c:v>1340.1185361429957</c:v>
                </c:pt>
                <c:pt idx="10">
                  <c:v>1433.0755325980895</c:v>
                </c:pt>
                <c:pt idx="11">
                  <c:v>1512.9246270650556</c:v>
                </c:pt>
                <c:pt idx="12">
                  <c:v>1582.1392376137128</c:v>
                </c:pt>
                <c:pt idx="13">
                  <c:v>1642.8344107949574</c:v>
                </c:pt>
                <c:pt idx="14">
                  <c:v>1696.6302568810052</c:v>
                </c:pt>
                <c:pt idx="15">
                  <c:v>1744.736669829229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F12'!$H$203:$H$218</c:f>
              <c:numCache>
                <c:formatCode>0</c:formatCode>
                <c:ptCount val="16"/>
                <c:pt idx="0">
                  <c:v>65.933994651660186</c:v>
                </c:pt>
                <c:pt idx="1">
                  <c:v>277.2341407023527</c:v>
                </c:pt>
                <c:pt idx="2">
                  <c:v>497.31341462927952</c:v>
                </c:pt>
                <c:pt idx="3">
                  <c:v>642.56723153001803</c:v>
                </c:pt>
                <c:pt idx="4">
                  <c:v>764.30413059500131</c:v>
                </c:pt>
                <c:pt idx="5">
                  <c:v>871.98937189619096</c:v>
                </c:pt>
                <c:pt idx="6">
                  <c:v>1003.4154475259841</c:v>
                </c:pt>
                <c:pt idx="7">
                  <c:v>1177.1793535549691</c:v>
                </c:pt>
                <c:pt idx="8">
                  <c:v>1311.2638078043399</c:v>
                </c:pt>
                <c:pt idx="9">
                  <c:v>1419.8663682071565</c:v>
                </c:pt>
                <c:pt idx="10">
                  <c:v>1509.8876370526982</c:v>
                </c:pt>
                <c:pt idx="11">
                  <c:v>1586.8390132698889</c:v>
                </c:pt>
                <c:pt idx="12">
                  <c:v>1653.3855667562341</c:v>
                </c:pt>
                <c:pt idx="13">
                  <c:v>1711.6455777323454</c:v>
                </c:pt>
                <c:pt idx="14">
                  <c:v>1763.2196236135712</c:v>
                </c:pt>
                <c:pt idx="15">
                  <c:v>1809.2846289783465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topLeftCell="A10" zoomScaleNormal="100" workbookViewId="0">
      <selection activeCell="F35" sqref="F35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56</v>
      </c>
    </row>
    <row r="12" spans="1:1" x14ac:dyDescent="0.45">
      <c r="A12" s="16" t="s">
        <v>57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51</v>
      </c>
    </row>
    <row r="18" spans="1:1" x14ac:dyDescent="0.45">
      <c r="A18" s="16" t="s">
        <v>52</v>
      </c>
    </row>
    <row r="19" spans="1:1" x14ac:dyDescent="0.45">
      <c r="A19" s="16" t="s">
        <v>53</v>
      </c>
    </row>
    <row r="20" spans="1:1" x14ac:dyDescent="0.45">
      <c r="A20" s="16" t="s">
        <v>58</v>
      </c>
    </row>
    <row r="21" spans="1:1" x14ac:dyDescent="0.45">
      <c r="A21" s="16" t="s">
        <v>59</v>
      </c>
    </row>
    <row r="22" spans="1:1" x14ac:dyDescent="0.45">
      <c r="A22" s="16"/>
    </row>
    <row r="25" spans="1:1" ht="15.75" x14ac:dyDescent="0.5">
      <c r="A25" s="17" t="s">
        <v>54</v>
      </c>
    </row>
    <row r="26" spans="1:1" ht="15.75" x14ac:dyDescent="0.5">
      <c r="A26" s="17"/>
    </row>
    <row r="27" spans="1:1" x14ac:dyDescent="0.45">
      <c r="A27" s="16" t="s">
        <v>60</v>
      </c>
    </row>
    <row r="28" spans="1:1" x14ac:dyDescent="0.45">
      <c r="A28" s="16"/>
    </row>
  </sheetData>
  <hyperlinks>
    <hyperlink ref="A10" location="Abmessung!A1" display="Abmessungen"/>
    <hyperlink ref="A11" location="'3 mm Noctua F12'!A1" display="Datensatz Lamellenabstand 3 mm FAN Noctua F12"/>
    <hyperlink ref="A12" location="'3 mm 2x F12'!A1" display="Datensatz Lamellenabstand 3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3mm F12'!A1" display="Thermaler Widerstand und Leistung, Lamellenabstand 3 mm, mit FAN F12"/>
    <hyperlink ref="A27" location="'Vergleich KW pushpull 3 mm'!A1" display="Thermaler Widerstand, Lamellenabstand 3 mm, FAN F12;push/pull"/>
    <hyperlink ref="A21" location="'Diagramm 3mm 2x F12'!A1" display="Thermaler Widerstand und Leistung, Lamellenabstand 3 mm, mit FAN F12 in 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E20" sqref="E20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52.5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3</v>
      </c>
      <c r="C4" t="s">
        <v>16</v>
      </c>
    </row>
    <row r="5" spans="1:13" x14ac:dyDescent="0.45">
      <c r="A5" t="s">
        <v>20</v>
      </c>
      <c r="B5">
        <f>70*2</f>
        <v>140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(95.46*2+41.1+17.4*2)*3</f>
        <v>800.46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112064.40000000001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(((2600*2+369*4)-(70*14))*(B5/70))*3</f>
        <v>34176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1456837.2000000002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410112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1.8669492000000001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0.66</f>
        <v>0.66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M12" sqref="M12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5.25097010895138E-13 + 10583.0282051281*P4 + 474247.435897436*P4^2</f>
        <v>5.2509701089513799E-13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5.25097010895138E-13 + 10583.0282051281*P5 + 474247.435897436*P5^2</f>
        <v>2.9709000923910978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6.0147232838078892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9.131469574250902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12.321138963720131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15.583731452215581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18.919247039737247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22.327685726285129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25.809047511859234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29.363332396459562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32.990540380086102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36.690671462738862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40.463725644417842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44.309702925123034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48.228603304854445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52.220426783612098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56.285173361395941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60.422843038206018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64.633435814042315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68.916951688904817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73.27339066279356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77.702752735708501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82.205037907649668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86.780246178617048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91.428377548610669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96.149432017630488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100.94340958567652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105.81031025274878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110.75013401884725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115.76288088397197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120.84855084812288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126.00714391130003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131.23866007350335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136.54309933473294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141.92046169498875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147.37074715427076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152.89395571257899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158.4900873699134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164.15914212627408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169.90111998166097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175.7160209360741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181.60384498951336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187.56459214197895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193.59826239347069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199.70485574398867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205.88437219353287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212.13681174210328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218.4621743896999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224.86046013632279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231.33166898197186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237.87580092664717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244.49285597034861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251.18283411307638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257.94573535483033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264.7815596956105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271.6903071354169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278.67197767424943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285.72657131210826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292.85408804899339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300.05452788490459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307.32789081984208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314.67417685380587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322.09338598679579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329.58551821881179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337.15057354985413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5.25097010895138E-13 + 10583.0282051281*P69 + 474247.435897436*P69^2</f>
        <v>344.78855197992277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352.4994535090176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360.28327813713855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368.1400258642858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376.0696966904593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384.07229061565897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392.14780763988483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400.29624776313699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408.51761098541522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416.81189730671974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425.17910672705051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433.61923924640752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442.13229486479077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450.71827358220014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459.37717539863576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468.10900031409767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476.91374832858583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485.79141944209994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494.74201365464046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503.76553096620728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512.86197137680028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522.03133488641936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531.27362149506473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540.5888312027364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549.97696400943437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559.43801991515829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568.97199891990863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578.57890102368492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588.25872622648762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598.01147452831651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607.83714592917181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617.73574042905307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627.70725802796062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637.75169872589447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647.86906252285451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658.05934941884072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668.32255941385313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678.65869250789171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689.06774870095671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699.54972799304778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710.10463038416503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720.7324558743087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731.43320446347843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742.20687615167435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753.05347093889668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763.97298882514497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774.96542981041978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786.03079389472032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797.16908107804784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808.38029136040086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819.66442474178052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831.02148122218614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842.45146080161794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853.95436348007615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865.53018925756055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877.17893813407125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888.90061010960812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900.6952051841713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912.56272335776021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924.50316463037609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936.51652900201748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948.60281647268516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960.76202704237971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972.99416071109977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5.25097010895138E-13 + 10583.0282051281*P133 + 474247.435897436*P133^2</f>
        <v>985.29921747884646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997.67719734561933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1010.1281003114183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1022.6519263762436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1035.2486755400951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1047.9183478029727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1060.6609431648765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1073.4764616258067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1086.3649031857628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1099.3262678447456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1112.3605556027542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1125.4677664597896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1138.6479004158505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1151.900957470938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1165.2269376250517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1178.6258408781914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1192.0976672303573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1205.6424166815495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1219.2600892317682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1232.9506848810129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1246.7142036292842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1260.5506454765809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1274.4600104229048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1288.4422984682542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1302.49750961263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1316.625643856032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1330.8267011984601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1345.1006816399147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1359.4475851803954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1373.8674118199024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1388.3601615584357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1402.925834395995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1417.5644303325803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1432.2759493681924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1447.0603915028303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1461.9177567364941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1476.848045069185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1491.8512565009014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1506.9273910316444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1522.0764486614135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1537.2984293902089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1552.5933332180305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1567.9611601448782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1583.4019101707522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1598.9155832956526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1614.5021795195789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1630.1616988425312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1645.8941412645104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1661.6995067855155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1677.577795405547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1693.529007124604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1709.5531419426879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1725.650199859798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1741.8201808759345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1758.0630849910963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1774.3789122052849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1790.7676625184999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1807.2293359307405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1823.7639324420084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1840.3714520523015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1857.0518947616217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1873.8052605699675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1890.6315494773394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1907.5307614837379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5.25097010895138E-13 + 10583.0282051281*P197 + 474247.435897436*P197^2</f>
        <v>1924.5028965891622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1941.5479547936129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1958.6659360970903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1975.8568404995935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1993.1206680011228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2010.4574186016787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2027.8670923012603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2045.3496890998686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2062.905208997503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2080.5336519941634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2098.2350180898502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2116.009307284563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2133.8565195783021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2151.7766549710677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2169.7697134628597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2187.8356950536772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2205.9745997435216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2224.1864275323915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2242.4711784202887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2260.8288524072109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2279.2594494931595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2297.7629696781351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2316.3394129621361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2334.9887793451639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2353.7110688272178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2372.506281408298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2391.3744170884042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2410.3154758675364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2429.329457745695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2448.4163627228809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2467.5761907990909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2486.8089419743283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2506.1146162485925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2525.4932136218827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2544.9447340941983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2564.46917766554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2584.0665443359089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2603.7368341053038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2623.4800469737247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2643.2961829411715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2663.1852420076452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2683.1472241731435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2703.1821294376696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2723.289957801222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2743.4707092638014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2763.7243838254044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2784.0509814860357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2804.4505022456924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2824.9229461043747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2845.4683130620851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2866.0866031188207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2886.7778162745822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2907.5419525293692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2928.3790118831835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2949.2889943360237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2970.2718998878918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2991.3277285387835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3012.4564802887026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3033.6581551376485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3054.9327530856185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3076.2802741326177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3097.7007182786415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3119.1940855236917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3140.7603758677669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5.25097010895138E-13 + 10583.0282051281*P261 + 474247.435897436*P261^2</f>
        <v>3162.3995893108695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3184.1117258529985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3205.8967854941548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3227.7547682343356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3249.6856740735429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3271.6895030117762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3293.766255049035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3315.9159301853224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3338.1385284206349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3360.4340497549738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3382.8024941883373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3405.2438617207285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3427.7581523521462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3450.345366082589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3473.005502912059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3495.7385628405555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3518.5445458680779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3541.4234519946249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3564.3752812202006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3587.4000335448009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3610.497708968428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3633.6683074910798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3656.9118291127597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3680.2282738334666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3703.6176416531976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3727.0799325719554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3750.6151465897401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3774.2232837065508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3797.904343922386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3821.6583272372504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3845.4852336511394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3869.3850631640553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3893.3578157759957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3917.4034914869635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3941.522090296959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3965.7136122059778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3989.9780572140248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4014.3154253210978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4038.7257165271963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4063.2089308323202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4087.7650682364729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4112.394128739651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4137.0961123418538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4161.8710190430838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4186.7188488433403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4211.6396017426232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4236.6332777409316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4261.6998768382655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4286.8393990346267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4312.0518443300143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4337.3372127244284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4362.6955042178679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4388.1267188103338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4413.6308565018253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4439.2079172923432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4464.8579011818883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4490.5808081704608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4516.3766382580561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4542.2453914446796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4568.1870677303286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4594.201667115005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4620.2891895987077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4646.449635181436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4672.6830038631897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5.25097010895138E-13 + 10583.0282051281*P325 + 474247.435897436*P325^2</f>
        <v>4698.9892956439699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4725.3685105237764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4751.8206485026094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4778.3457095804697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4804.9436937573546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4831.6146010332659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4858.3584314082045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4885.1751848821668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4912.0648614551583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4939.0274611271761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4966.0629838982186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4993.1714297682856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5020.3527987373809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5047.6070908055035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5074.9343059726525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5102.3344442388252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5129.8075056040252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5157.3534900682507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5184.9723976315026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5212.6642282937828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5240.4289820550875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5268.2666589154196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5296.1772588747754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5324.1607819331593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5352.2172280905688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5380.3465973470065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5408.5488897024679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5436.8241051569566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5465.1722437104709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5493.5933053630106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5522.0872901145794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5550.6541979651729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5579.2940289147928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5608.0067829634372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5636.7924601111099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5665.6510603578099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5694.5825837035318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5723.5870301482828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5752.6643996920602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5781.8146923348631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5811.0379080766916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5840.3340469175482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5869.7031088574295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5899.1450938963389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5928.6600020342712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5958.2478332712326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5987.9085876072204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6017.642265042231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6047.4488655762707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6077.3283892093368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6107.2808359414284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6137.3062057725438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6167.40449870269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6197.57571473186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6227.8198538600564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6258.1369160872782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6288.5269014135274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6318.9898098388039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6349.5256413631032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6380.1343959864316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6410.8160737087856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6441.570674530165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6472.3981984505699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6503.298645470004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5.25097010895138E-13 + 10583.0282051281*P389 + 474247.435897436*P389^2</f>
        <v>6534.2720155884635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6565.3183088059459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6596.4375251224565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6627.6296645379944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6658.8947270525605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6690.2327126661476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6721.6436213787638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6753.1274531904064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6784.6842081010745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6816.3138861107691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6848.01648721949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6879.7920114272374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6911.6404587340094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6943.5618291398087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6975.5561226446343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7007.6233392484874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7039.763478951365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7071.976541753269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7104.2625276542003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7136.6214366541562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7169.0532687531395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7201.5580239511492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7234.1357022481843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7266.786303644245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7299.509828139333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7332.3062757334465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7365.1756464265891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7398.1179402187545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7431.1331571099472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7464.2212971001663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7497.3823601894092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7530.616346377682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7563.9232556649804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7597.3030880513052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7630.7558435366536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7664.2815221210294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7697.8801238044325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7731.5516485868629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7765.2960964683152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7799.1134674487967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7833.0037615283045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7866.966978706836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7901.0031189843994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7935.1121823609838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7969.2941688365963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8003.5490784112335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8037.876911084898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8072.2776668575898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8106.7513457293062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8141.2979477000499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8175.9174727698191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8210.6099209386157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8245.3752922064359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8280.2135865732853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8315.1248040391602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8350.1089446040605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8385.1660082679864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8420.2959950309396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8455.4989048929201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8490.7747378539261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8526.1234939139576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8561.5451730730128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8597.0397753310972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8632.607300688207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5.25097010895138E-13 + 10583.0282051281*P453 + 474247.435897436*P453^2</f>
        <v>8668.247749144346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8703.9611206995087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8739.7474153536969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8775.606633106916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8811.5387739591533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8847.5438379104235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8883.6218249607155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8919.7727351100348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8955.9965683583832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8992.2933247057554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9028.6630041521548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9065.1056066975798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9101.6211323420266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9138.209581085508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9174.8709529280131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9211.6052478695419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9248.412465910098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9285.2926070496796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9322.2456712882886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9359.2716586259194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9396.3705690625829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9433.5424025982684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9470.787159232983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9508.104838966723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9545.4954417994923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9582.9589677312852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9620.4954167620999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9658.1047888919438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9695.7870841208132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9733.5423024487136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9771.370443875634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9809.2715084015836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9847.2454960265604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9885.2924067505592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9923.412240573587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9961.6049974956459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9999.8706775167248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10038.209280636833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10076.620806855964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10115.105256174125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10153.662628591312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10192.292924107518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10230.996142722755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10269.77228443702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10308.62134925031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10347.543337162626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10386.538248173974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10425.606082284343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10464.746839493735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10503.960519802156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10543.247123209605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10582.606649716077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G19" sqref="G19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36*1.06</f>
        <v>38.160000000000004</v>
      </c>
      <c r="I6" s="1" t="s">
        <v>13</v>
      </c>
    </row>
    <row r="7" spans="1:9" x14ac:dyDescent="0.45">
      <c r="A7">
        <v>0</v>
      </c>
      <c r="B7" s="8">
        <f>D7*A7/(E7+A7)*1.06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62*1.06</f>
        <v>65.72</v>
      </c>
      <c r="I7" s="1" t="s">
        <v>13</v>
      </c>
    </row>
    <row r="8" spans="1:9" x14ac:dyDescent="0.45">
      <c r="A8">
        <v>5</v>
      </c>
      <c r="B8" s="8">
        <f t="shared" ref="B8:B36" si="0">D8*A8/(E8+A8)*1.06</f>
        <v>19.284141212055278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28.133968944421106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36.511954313055341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44.454852991867774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51.995699672609561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59.164267311603389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65.987459998226797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72.489650375002071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78.692970529603556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84.617563675866379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90.281802654694431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95.702480248454123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100.89497546162505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105.87339923565098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110.65072250559369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115.23888904568838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119.64891517085529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123.89097804631292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127.97449409549296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131.90818877775934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135.70015882419338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139.35792786564903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142.88849625733187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146.2983857941955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149.59367991811618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152.7800599383568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155.86283771900423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158.8469852290055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161.73716130059287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>
      <selection activeCell="R199" sqref="R199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28.960024121625167</v>
      </c>
      <c r="C3">
        <v>0</v>
      </c>
      <c r="D3" s="2">
        <v>6.6812297353013736E-2</v>
      </c>
      <c r="E3" s="1">
        <f>D3*0.01256*3600</f>
        <v>3.0209848371138688</v>
      </c>
      <c r="F3" s="1">
        <f>E3*4</f>
        <v>12.083939348455475</v>
      </c>
      <c r="G3" s="8">
        <v>115.01606153846123</v>
      </c>
      <c r="H3">
        <v>315</v>
      </c>
      <c r="I3">
        <v>295</v>
      </c>
      <c r="J3" s="1">
        <v>296.53399528496891</v>
      </c>
      <c r="K3" s="2">
        <f t="shared" ref="K3:K34" si="1">H3-J3</f>
        <v>18.46600471503109</v>
      </c>
      <c r="L3" s="8">
        <v>34.393731104418727</v>
      </c>
      <c r="M3" s="1">
        <f>((H3-I3)-(J3-I3))/(LN((H3-I3)/(J3-I3)))</f>
        <v>7.1912132462840868</v>
      </c>
      <c r="N3" s="1">
        <f t="shared" ref="N3:N34" si="2">((W3 + X3*H3 +Y3*H3^2 +  Z3*H3^3)+(W3 + X3*J3 + Y3*J3^2 +  Z3*J3^3))/2</f>
        <v>4180.7365575889262</v>
      </c>
      <c r="O3" s="1">
        <f t="shared" ref="O3:O34" si="3">((S3 + T3*H3 + U3*H3^2 +  V3*H3^3)+(S3 + T3*J3 + U3*J3^2 +  V3*J3^3))/2</f>
        <v>994.47430979500905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50.699934082374568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>E4*4</f>
        <v>12.083939348455475</v>
      </c>
      <c r="G4" s="8">
        <v>241.11489230769138</v>
      </c>
      <c r="H4">
        <v>315</v>
      </c>
      <c r="I4">
        <v>295</v>
      </c>
      <c r="J4" s="1">
        <v>299.61099589437453</v>
      </c>
      <c r="K4" s="2">
        <f t="shared" si="1"/>
        <v>15.389004105625474</v>
      </c>
      <c r="L4" s="8">
        <v>50.114348352001585</v>
      </c>
      <c r="M4" s="1">
        <f t="shared" ref="M4:M8" si="5">((H4-I4)-(J4-I4))/(LN((H4-I4)/(J4-I4)))</f>
        <v>10.488056739977516</v>
      </c>
      <c r="N4" s="1">
        <f t="shared" si="2"/>
        <v>4179.9169394725623</v>
      </c>
      <c r="O4" s="1">
        <f t="shared" si="3"/>
        <v>994.08413269557207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72.454509673236245</v>
      </c>
      <c r="C5">
        <v>0</v>
      </c>
      <c r="D5" s="2">
        <v>6.6812297353013736E-2</v>
      </c>
      <c r="E5" s="1">
        <f t="shared" si="4"/>
        <v>3.0209848371138688</v>
      </c>
      <c r="F5" s="1">
        <f t="shared" ref="F5:F68" si="6">E5*4</f>
        <v>12.083939348455475</v>
      </c>
      <c r="G5" s="8">
        <v>401.35953846153689</v>
      </c>
      <c r="H5">
        <v>315</v>
      </c>
      <c r="I5">
        <v>295</v>
      </c>
      <c r="J5" s="1">
        <v>302.15693073797348</v>
      </c>
      <c r="K5" s="2">
        <f t="shared" si="1"/>
        <v>12.843069262026518</v>
      </c>
      <c r="L5" s="8">
        <v>59.701904049890935</v>
      </c>
      <c r="M5" s="1">
        <f t="shared" si="5"/>
        <v>12.497500228750049</v>
      </c>
      <c r="N5" s="1">
        <f t="shared" si="2"/>
        <v>4179.4148730001298</v>
      </c>
      <c r="O5" s="1">
        <f t="shared" si="3"/>
        <v>993.72696502555812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94.218134767602422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6"/>
        <v>12.083939348455475</v>
      </c>
      <c r="G6" s="8">
        <v>595.74999999999773</v>
      </c>
      <c r="H6">
        <v>315</v>
      </c>
      <c r="I6">
        <v>295</v>
      </c>
      <c r="J6" s="1">
        <v>304.06837096787854</v>
      </c>
      <c r="K6" s="2">
        <f t="shared" si="1"/>
        <v>10.931629032121464</v>
      </c>
      <c r="L6" s="8">
        <v>66.018824560346474</v>
      </c>
      <c r="M6" s="1">
        <f t="shared" si="5"/>
        <v>13.821066219552286</v>
      </c>
      <c r="N6" s="1">
        <f t="shared" si="2"/>
        <v>4179.1295477322928</v>
      </c>
      <c r="O6" s="1">
        <f t="shared" si="3"/>
        <v>993.43932281054902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115.98743905710701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6"/>
        <v>12.083939348455475</v>
      </c>
      <c r="G7" s="8">
        <v>824.28627692307418</v>
      </c>
      <c r="H7">
        <v>315</v>
      </c>
      <c r="I7">
        <v>295</v>
      </c>
      <c r="J7" s="1">
        <v>305.51463712098627</v>
      </c>
      <c r="K7" s="2">
        <f t="shared" si="1"/>
        <v>9.485362879013735</v>
      </c>
      <c r="L7" s="8">
        <v>70.465307050973706</v>
      </c>
      <c r="M7" s="1">
        <f t="shared" si="5"/>
        <v>14.752557279996349</v>
      </c>
      <c r="N7" s="1">
        <f t="shared" si="2"/>
        <v>4178.9599903128947</v>
      </c>
      <c r="O7" s="1">
        <f t="shared" si="3"/>
        <v>993.21099712599641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137.76047525343813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6"/>
        <v>12.083939348455475</v>
      </c>
      <c r="G8" s="8">
        <v>1086.9683692307658</v>
      </c>
      <c r="H8">
        <v>315</v>
      </c>
      <c r="I8">
        <v>295</v>
      </c>
      <c r="J8" s="1">
        <v>306.63531439338612</v>
      </c>
      <c r="K8" s="2">
        <f t="shared" si="1"/>
        <v>8.3646856066138753</v>
      </c>
      <c r="L8" s="8">
        <v>73.75631827723592</v>
      </c>
      <c r="M8" s="1">
        <f t="shared" si="5"/>
        <v>15.441903844724784</v>
      </c>
      <c r="N8" s="1">
        <f t="shared" si="2"/>
        <v>4178.8534035789007</v>
      </c>
      <c r="O8" s="1">
        <f t="shared" si="3"/>
        <v>993.02793307244951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159.5360754040455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6"/>
        <v>12.083939348455475</v>
      </c>
      <c r="G9" s="8">
        <v>1383.7962769230728</v>
      </c>
      <c r="H9">
        <v>315</v>
      </c>
      <c r="I9">
        <v>295</v>
      </c>
      <c r="J9" s="1">
        <v>307.52496781461349</v>
      </c>
      <c r="K9" s="2">
        <f t="shared" si="1"/>
        <v>7.4750321853865103</v>
      </c>
      <c r="L9" s="8">
        <v>76.287337598311836</v>
      </c>
      <c r="M9" s="1">
        <f t="shared" ref="M9:M40" si="7">((H9-I9)-(J9-I9))/(LN((H9-I9)/(J9-I9)))</f>
        <v>15.972011269964719</v>
      </c>
      <c r="N9" s="1">
        <f t="shared" si="2"/>
        <v>4178.7829376367081</v>
      </c>
      <c r="O9" s="1">
        <f t="shared" si="3"/>
        <v>992.87888083514508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181.31350590044232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6"/>
        <v>12.083939348455475</v>
      </c>
      <c r="G10" s="8">
        <v>1714.7699999999959</v>
      </c>
      <c r="H10">
        <v>315</v>
      </c>
      <c r="I10">
        <v>295</v>
      </c>
      <c r="J10" s="1">
        <v>308.24656466170632</v>
      </c>
      <c r="K10" s="2">
        <f t="shared" si="1"/>
        <v>6.7534353382936843</v>
      </c>
      <c r="L10" s="8">
        <v>78.293072273339561</v>
      </c>
      <c r="M10" s="1">
        <f t="shared" si="7"/>
        <v>16.392071048193159</v>
      </c>
      <c r="N10" s="1">
        <f t="shared" si="2"/>
        <v>4178.7343279553033</v>
      </c>
      <c r="O10" s="1">
        <f t="shared" si="3"/>
        <v>992.75560916480458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203.09228582052251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6"/>
        <v>12.083939348455475</v>
      </c>
      <c r="G11" s="8">
        <v>2079.8895384615334</v>
      </c>
      <c r="H11">
        <v>315</v>
      </c>
      <c r="I11">
        <v>295</v>
      </c>
      <c r="J11" s="1">
        <v>308.84276927297742</v>
      </c>
      <c r="K11" s="2">
        <f t="shared" si="1"/>
        <v>6.1572307270225792</v>
      </c>
      <c r="L11" s="8">
        <v>79.92107520325527</v>
      </c>
      <c r="M11" s="1">
        <f t="shared" si="7"/>
        <v>16.733003378847293</v>
      </c>
      <c r="N11" s="1">
        <f t="shared" si="2"/>
        <v>4178.6995833839501</v>
      </c>
      <c r="O11" s="1">
        <f t="shared" si="3"/>
        <v>992.65217871524055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224.8720879150944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6"/>
        <v>12.083939348455475</v>
      </c>
      <c r="G12" s="8">
        <v>2479.1548923076866</v>
      </c>
      <c r="H12">
        <v>315</v>
      </c>
      <c r="I12">
        <v>295</v>
      </c>
      <c r="J12" s="1">
        <v>309.34322010882732</v>
      </c>
      <c r="K12" s="2">
        <f t="shared" si="1"/>
        <v>5.6567798911726754</v>
      </c>
      <c r="L12" s="8">
        <v>81.268569969530859</v>
      </c>
      <c r="M12" s="1">
        <f t="shared" si="7"/>
        <v>17.015179301853422</v>
      </c>
      <c r="N12" s="1">
        <f t="shared" si="2"/>
        <v>4178.6739987912069</v>
      </c>
      <c r="O12" s="1">
        <f t="shared" si="3"/>
        <v>992.5642709568931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246.6526822502392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6"/>
        <v>12.083939348455475</v>
      </c>
      <c r="G13" s="8">
        <v>2912.5660615384559</v>
      </c>
      <c r="H13">
        <v>315</v>
      </c>
      <c r="I13">
        <v>295</v>
      </c>
      <c r="J13" s="1">
        <v>309.76903342374544</v>
      </c>
      <c r="K13" s="2">
        <f t="shared" si="1"/>
        <v>5.2309665762545592</v>
      </c>
      <c r="L13" s="8">
        <v>82.402146279198277</v>
      </c>
      <c r="M13" s="1">
        <f t="shared" si="7"/>
        <v>17.252549850865943</v>
      </c>
      <c r="N13" s="1">
        <f t="shared" si="2"/>
        <v>4178.6546792188637</v>
      </c>
      <c r="O13" s="1">
        <f t="shared" si="3"/>
        <v>992.48870017006516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268.43307105467539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6"/>
        <v>12.083939348455475</v>
      </c>
      <c r="G14" s="8">
        <v>3380.1230461538389</v>
      </c>
      <c r="H14">
        <v>315</v>
      </c>
      <c r="I14">
        <v>295</v>
      </c>
      <c r="J14" s="1">
        <v>310.11849869889716</v>
      </c>
      <c r="K14" s="2">
        <f t="shared" si="1"/>
        <v>4.8815013011028441</v>
      </c>
      <c r="L14" s="8">
        <v>83.323963388369322</v>
      </c>
      <c r="M14" s="1">
        <f t="shared" si="7"/>
        <v>17.445571898593631</v>
      </c>
      <c r="N14" s="1">
        <f t="shared" si="2"/>
        <v>4178.6404351323381</v>
      </c>
      <c r="O14" s="1">
        <f t="shared" si="3"/>
        <v>992.42615283322789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28.957849551069096</v>
      </c>
      <c r="C15">
        <v>400</v>
      </c>
      <c r="D15" s="2">
        <v>0.19845426649407111</v>
      </c>
      <c r="E15" s="1">
        <f t="shared" si="4"/>
        <v>8.9733081137959196</v>
      </c>
      <c r="F15" s="1">
        <f t="shared" si="6"/>
        <v>35.893232455183679</v>
      </c>
      <c r="G15" s="8">
        <f t="shared" ref="G15:G46" si="8">G3</f>
        <v>115.01606153846123</v>
      </c>
      <c r="H15">
        <v>315</v>
      </c>
      <c r="I15">
        <v>295</v>
      </c>
      <c r="J15" s="1">
        <v>295.89874720287395</v>
      </c>
      <c r="K15" s="2">
        <f t="shared" si="1"/>
        <v>19.101252797126051</v>
      </c>
      <c r="L15" s="8">
        <v>78.143357209225101</v>
      </c>
      <c r="M15" s="1">
        <f t="shared" si="7"/>
        <v>6.1567576133907052</v>
      </c>
      <c r="N15" s="1">
        <f t="shared" si="2"/>
        <v>4180.937806845006</v>
      </c>
      <c r="O15" s="1">
        <f t="shared" si="3"/>
        <v>994.54898918544632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9">A4</f>
        <v>1.4E-2</v>
      </c>
      <c r="B16" s="1">
        <f t="shared" si="0"/>
        <v>50.69180344238989</v>
      </c>
      <c r="C16">
        <v>400</v>
      </c>
      <c r="D16" s="2">
        <v>0.19845426649407111</v>
      </c>
      <c r="E16" s="1">
        <f t="shared" si="4"/>
        <v>8.9733081137959196</v>
      </c>
      <c r="F16" s="1">
        <f t="shared" si="6"/>
        <v>35.893232455183679</v>
      </c>
      <c r="G16" s="8">
        <f t="shared" si="8"/>
        <v>241.11489230769138</v>
      </c>
      <c r="H16">
        <v>315</v>
      </c>
      <c r="I16">
        <v>295</v>
      </c>
      <c r="J16" s="1">
        <v>298.39734656574569</v>
      </c>
      <c r="K16" s="2">
        <f t="shared" si="1"/>
        <v>16.602653434254307</v>
      </c>
      <c r="L16" s="8">
        <v>118.71111636569091</v>
      </c>
      <c r="M16" s="1">
        <f t="shared" si="7"/>
        <v>9.3655449795009904</v>
      </c>
      <c r="N16" s="1">
        <f t="shared" si="2"/>
        <v>4180.2106544645312</v>
      </c>
      <c r="O16" s="1">
        <f t="shared" si="3"/>
        <v>994.24357741145445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9"/>
        <v>0.02</v>
      </c>
      <c r="B17" s="1">
        <f t="shared" si="0"/>
        <v>72.440130072297634</v>
      </c>
      <c r="C17">
        <v>400</v>
      </c>
      <c r="D17" s="2">
        <v>0.19845426649407111</v>
      </c>
      <c r="E17" s="1">
        <f t="shared" si="4"/>
        <v>8.9733081137959196</v>
      </c>
      <c r="F17" s="1">
        <f t="shared" si="6"/>
        <v>35.893232455183679</v>
      </c>
      <c r="G17" s="8">
        <f t="shared" si="8"/>
        <v>401.35953846153689</v>
      </c>
      <c r="H17">
        <v>315</v>
      </c>
      <c r="I17">
        <v>295</v>
      </c>
      <c r="J17" s="1">
        <v>300.77764246243987</v>
      </c>
      <c r="K17" s="2">
        <f t="shared" si="1"/>
        <v>14.222357537560129</v>
      </c>
      <c r="L17" s="8">
        <v>145.12840348220334</v>
      </c>
      <c r="M17" s="1">
        <f t="shared" si="7"/>
        <v>11.453603027475138</v>
      </c>
      <c r="N17" s="1">
        <f t="shared" si="2"/>
        <v>4179.668482080071</v>
      </c>
      <c r="O17" s="1">
        <f t="shared" si="3"/>
        <v>993.92422305346008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9"/>
        <v>2.5999999999999999E-2</v>
      </c>
      <c r="B18" s="1">
        <f t="shared" si="0"/>
        <v>94.198307713271021</v>
      </c>
      <c r="C18">
        <v>400</v>
      </c>
      <c r="D18" s="2">
        <v>0.19845426649407111</v>
      </c>
      <c r="E18" s="1">
        <f t="shared" si="4"/>
        <v>8.9733081137959196</v>
      </c>
      <c r="F18" s="1">
        <f t="shared" si="6"/>
        <v>35.893232455183679</v>
      </c>
      <c r="G18" s="8">
        <f t="shared" si="8"/>
        <v>595.74999999999773</v>
      </c>
      <c r="H18">
        <v>315</v>
      </c>
      <c r="I18">
        <v>295</v>
      </c>
      <c r="J18" s="1">
        <v>302.6897957452569</v>
      </c>
      <c r="K18" s="2">
        <f t="shared" si="1"/>
        <v>12.310204254743098</v>
      </c>
      <c r="L18" s="8">
        <v>163.16790474417502</v>
      </c>
      <c r="M18" s="1">
        <f t="shared" si="7"/>
        <v>12.878964418457684</v>
      </c>
      <c r="N18" s="1">
        <f t="shared" si="2"/>
        <v>4179.3278963055418</v>
      </c>
      <c r="O18" s="1">
        <f t="shared" si="3"/>
        <v>993.64842397071288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9"/>
        <v>3.2000000000000001E-2</v>
      </c>
      <c r="B19" s="1">
        <f t="shared" si="0"/>
        <v>115.96306717074599</v>
      </c>
      <c r="C19">
        <v>400</v>
      </c>
      <c r="D19" s="2">
        <v>0.19845426649407111</v>
      </c>
      <c r="E19" s="1">
        <f t="shared" si="4"/>
        <v>8.9733081137959196</v>
      </c>
      <c r="F19" s="1">
        <f t="shared" si="6"/>
        <v>35.893232455183679</v>
      </c>
      <c r="G19" s="8">
        <f t="shared" si="8"/>
        <v>824.28627692307418</v>
      </c>
      <c r="H19">
        <v>315</v>
      </c>
      <c r="I19">
        <v>295</v>
      </c>
      <c r="J19" s="1">
        <v>304.1947073854484</v>
      </c>
      <c r="K19" s="2">
        <f t="shared" si="1"/>
        <v>10.805292614551604</v>
      </c>
      <c r="L19" s="8">
        <v>176.15074357936214</v>
      </c>
      <c r="M19" s="1">
        <f t="shared" si="7"/>
        <v>13.904560120884677</v>
      </c>
      <c r="N19" s="1">
        <f t="shared" si="2"/>
        <v>4179.1132151581769</v>
      </c>
      <c r="O19" s="1">
        <f t="shared" si="3"/>
        <v>993.41973966916169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9"/>
        <v>3.7999999999999999E-2</v>
      </c>
      <c r="B20" s="1">
        <f t="shared" si="0"/>
        <v>137.73233407845024</v>
      </c>
      <c r="C20">
        <v>400</v>
      </c>
      <c r="D20" s="2">
        <v>0.19845426649407111</v>
      </c>
      <c r="E20" s="1">
        <f t="shared" si="4"/>
        <v>8.9733081137959196</v>
      </c>
      <c r="F20" s="1">
        <f t="shared" si="6"/>
        <v>35.893232455183679</v>
      </c>
      <c r="G20" s="8">
        <f t="shared" si="8"/>
        <v>1086.9683692307658</v>
      </c>
      <c r="H20">
        <v>315</v>
      </c>
      <c r="I20">
        <v>295</v>
      </c>
      <c r="J20" s="1">
        <v>305.39125950310046</v>
      </c>
      <c r="K20" s="2">
        <f t="shared" si="1"/>
        <v>9.6087404968995429</v>
      </c>
      <c r="L20" s="8">
        <v>185.90566301309559</v>
      </c>
      <c r="M20" s="1">
        <f t="shared" si="7"/>
        <v>14.675047431732102</v>
      </c>
      <c r="N20" s="1">
        <f t="shared" si="2"/>
        <v>4178.9730061329983</v>
      </c>
      <c r="O20" s="1">
        <f t="shared" si="3"/>
        <v>993.23082640914822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9"/>
        <v>4.3999999999999997E-2</v>
      </c>
      <c r="B21" s="1">
        <f t="shared" si="0"/>
        <v>159.50478927013984</v>
      </c>
      <c r="C21">
        <v>400</v>
      </c>
      <c r="D21" s="2">
        <v>0.19845426649407111</v>
      </c>
      <c r="E21" s="1">
        <f t="shared" si="4"/>
        <v>8.9733081137959196</v>
      </c>
      <c r="F21" s="1">
        <f t="shared" si="6"/>
        <v>35.893232455183679</v>
      </c>
      <c r="G21" s="8">
        <f t="shared" si="8"/>
        <v>1383.7962769230728</v>
      </c>
      <c r="H21">
        <v>315</v>
      </c>
      <c r="I21">
        <v>295</v>
      </c>
      <c r="J21" s="1">
        <v>306.35857453574039</v>
      </c>
      <c r="K21" s="2">
        <f t="shared" si="1"/>
        <v>8.641425464259612</v>
      </c>
      <c r="L21" s="8">
        <v>193.49005182597296</v>
      </c>
      <c r="M21" s="1">
        <f t="shared" si="7"/>
        <v>15.274030340545131</v>
      </c>
      <c r="N21" s="1">
        <f t="shared" si="2"/>
        <v>4178.8778205796916</v>
      </c>
      <c r="O21" s="1">
        <f t="shared" si="3"/>
        <v>993.07362948037417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9"/>
        <v>0.05</v>
      </c>
      <c r="B22" s="1">
        <f t="shared" si="0"/>
        <v>181.27957011264547</v>
      </c>
      <c r="C22">
        <v>400</v>
      </c>
      <c r="D22" s="2">
        <v>0.19845426649407111</v>
      </c>
      <c r="E22" s="1">
        <f t="shared" si="4"/>
        <v>8.9733081137959196</v>
      </c>
      <c r="F22" s="1">
        <f t="shared" si="6"/>
        <v>35.893232455183679</v>
      </c>
      <c r="G22" s="8">
        <f t="shared" si="8"/>
        <v>1714.7699999999959</v>
      </c>
      <c r="H22">
        <v>315</v>
      </c>
      <c r="I22">
        <v>295</v>
      </c>
      <c r="J22" s="1">
        <v>307.15384809221803</v>
      </c>
      <c r="K22" s="2">
        <f t="shared" si="1"/>
        <v>7.846151907781973</v>
      </c>
      <c r="L22" s="8">
        <v>199.55015934466934</v>
      </c>
      <c r="M22" s="1">
        <f t="shared" si="7"/>
        <v>15.752590918505909</v>
      </c>
      <c r="N22" s="1">
        <f t="shared" si="2"/>
        <v>4178.8108750369765</v>
      </c>
      <c r="O22" s="1">
        <f t="shared" si="3"/>
        <v>992.941454396376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9"/>
        <v>5.6000000000000001E-2</v>
      </c>
      <c r="B23" s="1">
        <f t="shared" si="0"/>
        <v>203.05609421102096</v>
      </c>
      <c r="C23">
        <v>400</v>
      </c>
      <c r="D23" s="2">
        <v>0.19845426649407111</v>
      </c>
      <c r="E23" s="1">
        <f t="shared" si="4"/>
        <v>8.9733081137959196</v>
      </c>
      <c r="F23" s="1">
        <f t="shared" si="6"/>
        <v>35.893232455183679</v>
      </c>
      <c r="G23" s="8">
        <f t="shared" si="8"/>
        <v>2079.8895384615334</v>
      </c>
      <c r="H23">
        <v>315</v>
      </c>
      <c r="I23">
        <v>295</v>
      </c>
      <c r="J23" s="1">
        <v>307.81783824705866</v>
      </c>
      <c r="K23" s="2">
        <f t="shared" si="1"/>
        <v>7.1821617529413402</v>
      </c>
      <c r="L23" s="8">
        <v>204.50088823752617</v>
      </c>
      <c r="M23" s="1">
        <f t="shared" si="7"/>
        <v>16.143518075965076</v>
      </c>
      <c r="N23" s="1">
        <f t="shared" si="2"/>
        <v>4178.7623163744856</v>
      </c>
      <c r="O23" s="1">
        <f t="shared" si="3"/>
        <v>992.82910361947688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9"/>
        <v>6.2E-2</v>
      </c>
      <c r="B24" s="1">
        <f t="shared" si="0"/>
        <v>224.83395626851521</v>
      </c>
      <c r="C24">
        <v>400</v>
      </c>
      <c r="D24" s="2">
        <v>0.19845426649407111</v>
      </c>
      <c r="E24" s="1">
        <f t="shared" si="4"/>
        <v>8.9733081137959196</v>
      </c>
      <c r="F24" s="1">
        <f t="shared" si="6"/>
        <v>35.893232455183679</v>
      </c>
      <c r="G24" s="8">
        <f t="shared" si="8"/>
        <v>2479.1548923076866</v>
      </c>
      <c r="H24">
        <v>315</v>
      </c>
      <c r="I24">
        <v>295</v>
      </c>
      <c r="J24" s="1">
        <v>308.37985523417444</v>
      </c>
      <c r="K24" s="2">
        <f t="shared" si="1"/>
        <v>6.6201447658255574</v>
      </c>
      <c r="L24" s="8">
        <v>208.61997791146388</v>
      </c>
      <c r="M24" s="1">
        <f t="shared" si="7"/>
        <v>16.46875763614657</v>
      </c>
      <c r="N24" s="1">
        <f t="shared" si="2"/>
        <v>4178.7261456061324</v>
      </c>
      <c r="O24" s="1">
        <f t="shared" si="3"/>
        <v>992.73260900785021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9"/>
        <v>6.8000000000000005E-2</v>
      </c>
      <c r="B25" s="1">
        <f t="shared" si="0"/>
        <v>246.61286642833414</v>
      </c>
      <c r="C25">
        <v>400</v>
      </c>
      <c r="D25" s="2">
        <v>0.19845426649407111</v>
      </c>
      <c r="E25" s="1">
        <f t="shared" si="4"/>
        <v>8.9733081137959196</v>
      </c>
      <c r="F25" s="1">
        <f t="shared" si="6"/>
        <v>35.893232455183679</v>
      </c>
      <c r="G25" s="8">
        <f t="shared" si="8"/>
        <v>2912.5660615384559</v>
      </c>
      <c r="H25">
        <v>315</v>
      </c>
      <c r="I25">
        <v>295</v>
      </c>
      <c r="J25" s="1">
        <v>308.86131787515654</v>
      </c>
      <c r="K25" s="2">
        <f t="shared" si="1"/>
        <v>6.1386821248434558</v>
      </c>
      <c r="L25" s="8">
        <v>212.10002037230237</v>
      </c>
      <c r="M25" s="1">
        <f t="shared" si="7"/>
        <v>16.743525581904333</v>
      </c>
      <c r="N25" s="1">
        <f t="shared" si="2"/>
        <v>4178.6985779468096</v>
      </c>
      <c r="O25" s="1">
        <f t="shared" si="3"/>
        <v>992.64893817346331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9"/>
        <v>7.3999999999999996E-2</v>
      </c>
      <c r="B26" s="1">
        <f t="shared" si="0"/>
        <v>268.39168216817478</v>
      </c>
      <c r="C26">
        <v>400</v>
      </c>
      <c r="D26" s="2">
        <v>0.19845426649407111</v>
      </c>
      <c r="E26" s="1">
        <f t="shared" si="4"/>
        <v>8.9733081137959196</v>
      </c>
      <c r="F26" s="1">
        <f t="shared" si="6"/>
        <v>35.893232455183679</v>
      </c>
      <c r="G26" s="8">
        <f t="shared" si="8"/>
        <v>3380.1230461538389</v>
      </c>
      <c r="H26">
        <v>315</v>
      </c>
      <c r="I26">
        <v>295</v>
      </c>
      <c r="J26" s="1">
        <v>309.25864956127799</v>
      </c>
      <c r="K26" s="2">
        <f t="shared" si="1"/>
        <v>5.7413504387220087</v>
      </c>
      <c r="L26" s="8">
        <v>214.93991801880424</v>
      </c>
      <c r="M26" s="1">
        <f t="shared" si="7"/>
        <v>16.967741822805458</v>
      </c>
      <c r="N26" s="1">
        <f t="shared" si="2"/>
        <v>4178.6781001986001</v>
      </c>
      <c r="O26" s="1">
        <f t="shared" si="3"/>
        <v>992.57919562899565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9"/>
        <v>8.0000000000000002E-3</v>
      </c>
      <c r="B27" s="1">
        <f t="shared" si="0"/>
        <v>28.958774843629566</v>
      </c>
      <c r="C27">
        <v>600</v>
      </c>
      <c r="D27" s="2">
        <v>0.43697848045674131</v>
      </c>
      <c r="E27" s="1">
        <f t="shared" si="4"/>
        <v>19.758418972332013</v>
      </c>
      <c r="F27" s="1">
        <f t="shared" si="6"/>
        <v>79.033675889328052</v>
      </c>
      <c r="G27" s="8">
        <f t="shared" si="8"/>
        <v>115.01606153846123</v>
      </c>
      <c r="H27">
        <v>315</v>
      </c>
      <c r="I27">
        <v>295</v>
      </c>
      <c r="J27" s="1">
        <v>296.17119718387062</v>
      </c>
      <c r="K27" s="2">
        <f t="shared" si="1"/>
        <v>18.828802816129382</v>
      </c>
      <c r="L27" s="8">
        <v>183.31874164405738</v>
      </c>
      <c r="M27" s="1">
        <f t="shared" si="7"/>
        <v>6.6352201572376792</v>
      </c>
      <c r="N27" s="1">
        <f t="shared" si="2"/>
        <v>4180.8500808023109</v>
      </c>
      <c r="O27" s="1">
        <f t="shared" si="3"/>
        <v>994.51721129478324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9"/>
        <v>1.4E-2</v>
      </c>
      <c r="B28" s="1">
        <f t="shared" si="0"/>
        <v>50.695449129009688</v>
      </c>
      <c r="C28">
        <v>600</v>
      </c>
      <c r="D28" s="2">
        <v>0.43697848045674131</v>
      </c>
      <c r="E28" s="1">
        <f t="shared" si="4"/>
        <v>19.758418972332013</v>
      </c>
      <c r="F28" s="1">
        <f t="shared" si="6"/>
        <v>79.033675889328052</v>
      </c>
      <c r="G28" s="8">
        <f t="shared" si="8"/>
        <v>241.11489230769138</v>
      </c>
      <c r="H28">
        <v>315</v>
      </c>
      <c r="I28">
        <v>295</v>
      </c>
      <c r="J28" s="1">
        <v>298.94830136816523</v>
      </c>
      <c r="K28" s="2">
        <f t="shared" si="1"/>
        <v>16.051698631834768</v>
      </c>
      <c r="L28" s="8">
        <v>273.06323921522818</v>
      </c>
      <c r="M28" s="1">
        <f t="shared" si="7"/>
        <v>9.8935129515133386</v>
      </c>
      <c r="N28" s="1">
        <f t="shared" si="2"/>
        <v>4180.0727259700589</v>
      </c>
      <c r="O28" s="1">
        <f t="shared" si="3"/>
        <v>994.17207788695532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9"/>
        <v>0.02</v>
      </c>
      <c r="B29" s="1">
        <f t="shared" si="0"/>
        <v>72.446707317070064</v>
      </c>
      <c r="C29">
        <v>600</v>
      </c>
      <c r="D29" s="2">
        <v>0.43697848045674131</v>
      </c>
      <c r="E29" s="1">
        <f t="shared" si="4"/>
        <v>19.758418972332013</v>
      </c>
      <c r="F29" s="1">
        <f t="shared" si="6"/>
        <v>79.033675889328052</v>
      </c>
      <c r="G29" s="8">
        <f t="shared" si="8"/>
        <v>401.35953846153689</v>
      </c>
      <c r="H29">
        <v>315</v>
      </c>
      <c r="I29">
        <v>295</v>
      </c>
      <c r="J29" s="1">
        <v>301.41623550913391</v>
      </c>
      <c r="K29" s="2">
        <f t="shared" si="1"/>
        <v>13.583764490866088</v>
      </c>
      <c r="L29" s="8">
        <v>329.7057244307847</v>
      </c>
      <c r="M29" s="1">
        <f t="shared" si="7"/>
        <v>11.94806593503335</v>
      </c>
      <c r="N29" s="1">
        <f t="shared" si="2"/>
        <v>4179.5458336919228</v>
      </c>
      <c r="O29" s="1">
        <f t="shared" si="3"/>
        <v>993.83398730441945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9"/>
        <v>2.5999999999999999E-2</v>
      </c>
      <c r="B30" s="1">
        <f t="shared" si="0"/>
        <v>94.207472606371212</v>
      </c>
      <c r="C30">
        <v>600</v>
      </c>
      <c r="D30" s="2">
        <v>0.43697848045674131</v>
      </c>
      <c r="E30" s="1">
        <f t="shared" si="4"/>
        <v>19.758418972332013</v>
      </c>
      <c r="F30" s="1">
        <f t="shared" si="6"/>
        <v>79.033675889328052</v>
      </c>
      <c r="G30" s="8">
        <f t="shared" si="8"/>
        <v>595.74999999999773</v>
      </c>
      <c r="H30">
        <v>315</v>
      </c>
      <c r="I30">
        <v>295</v>
      </c>
      <c r="J30" s="1">
        <v>303.33404140471566</v>
      </c>
      <c r="K30" s="2">
        <f t="shared" si="1"/>
        <v>11.665958595284337</v>
      </c>
      <c r="L30" s="8">
        <v>367.73453827255787</v>
      </c>
      <c r="M30" s="1">
        <f t="shared" si="7"/>
        <v>13.326679067092709</v>
      </c>
      <c r="N30" s="1">
        <f t="shared" si="2"/>
        <v>4179.230528991533</v>
      </c>
      <c r="O30" s="1">
        <f t="shared" si="3"/>
        <v>993.55175773678343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9"/>
        <v>3.2000000000000001E-2</v>
      </c>
      <c r="B31" s="1">
        <f t="shared" si="0"/>
        <v>115.97440460089015</v>
      </c>
      <c r="C31">
        <v>600</v>
      </c>
      <c r="D31" s="2">
        <v>0.43697848045674131</v>
      </c>
      <c r="E31" s="1">
        <f t="shared" si="4"/>
        <v>19.758418972332013</v>
      </c>
      <c r="F31" s="1">
        <f t="shared" si="6"/>
        <v>79.033675889328052</v>
      </c>
      <c r="G31" s="8">
        <f t="shared" si="8"/>
        <v>824.28627692307418</v>
      </c>
      <c r="H31">
        <v>315</v>
      </c>
      <c r="I31">
        <v>295</v>
      </c>
      <c r="J31" s="1">
        <v>304.81471274340799</v>
      </c>
      <c r="K31" s="2">
        <f t="shared" si="1"/>
        <v>10.185287256592005</v>
      </c>
      <c r="L31" s="8">
        <v>394.82079740849355</v>
      </c>
      <c r="M31" s="1">
        <f t="shared" si="7"/>
        <v>14.308198859273727</v>
      </c>
      <c r="N31" s="1">
        <f t="shared" si="2"/>
        <v>4179.0373494336582</v>
      </c>
      <c r="O31" s="1">
        <f t="shared" si="3"/>
        <v>993.32262490542507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9"/>
        <v>3.7999999999999999E-2</v>
      </c>
      <c r="B32" s="1">
        <f t="shared" si="0"/>
        <v>137.74547895128285</v>
      </c>
      <c r="C32">
        <v>600</v>
      </c>
      <c r="D32" s="2">
        <v>0.43697848045674131</v>
      </c>
      <c r="E32" s="1">
        <f t="shared" si="4"/>
        <v>19.758418972332013</v>
      </c>
      <c r="F32" s="1">
        <f t="shared" si="6"/>
        <v>79.033675889328052</v>
      </c>
      <c r="G32" s="8">
        <f t="shared" si="8"/>
        <v>1086.9683692307658</v>
      </c>
      <c r="H32">
        <v>315</v>
      </c>
      <c r="I32">
        <v>295</v>
      </c>
      <c r="J32" s="1">
        <v>305.9774110820631</v>
      </c>
      <c r="K32" s="2">
        <f t="shared" si="1"/>
        <v>9.0225889179369005</v>
      </c>
      <c r="L32" s="8">
        <v>415.03182422376915</v>
      </c>
      <c r="M32" s="1">
        <f t="shared" si="7"/>
        <v>15.040339160147314</v>
      </c>
      <c r="N32" s="1">
        <f t="shared" si="2"/>
        <v>4178.9134709674945</v>
      </c>
      <c r="O32" s="1">
        <f t="shared" si="3"/>
        <v>993.13604367648782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9"/>
        <v>4.3999999999999997E-2</v>
      </c>
      <c r="B33" s="1">
        <f t="shared" si="0"/>
        <v>159.51944422852389</v>
      </c>
      <c r="C33">
        <v>600</v>
      </c>
      <c r="D33" s="2">
        <v>0.43697848045674131</v>
      </c>
      <c r="E33" s="1">
        <f t="shared" si="4"/>
        <v>19.758418972332013</v>
      </c>
      <c r="F33" s="1">
        <f t="shared" si="6"/>
        <v>79.033675889328052</v>
      </c>
      <c r="G33" s="8">
        <f t="shared" si="8"/>
        <v>1383.7962769230728</v>
      </c>
      <c r="H33">
        <v>315</v>
      </c>
      <c r="I33">
        <v>295</v>
      </c>
      <c r="J33" s="1">
        <v>306.90918736640822</v>
      </c>
      <c r="K33" s="2">
        <f t="shared" si="1"/>
        <v>8.0908126335917814</v>
      </c>
      <c r="L33" s="8">
        <v>430.66837031874053</v>
      </c>
      <c r="M33" s="1">
        <f t="shared" si="7"/>
        <v>15.606611414688825</v>
      </c>
      <c r="N33" s="1">
        <f t="shared" si="2"/>
        <v>4178.8304253788292</v>
      </c>
      <c r="O33" s="1">
        <f t="shared" si="3"/>
        <v>992.98239638473024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9"/>
        <v>0.05</v>
      </c>
      <c r="B34" s="1">
        <f t="shared" ref="B34:B65" si="10">A34/O34*3600*1000</f>
        <v>181.29549768981758</v>
      </c>
      <c r="C34">
        <v>600</v>
      </c>
      <c r="D34" s="2">
        <v>0.43697848045674131</v>
      </c>
      <c r="E34" s="1">
        <f t="shared" si="4"/>
        <v>19.758418972332013</v>
      </c>
      <c r="F34" s="1">
        <f t="shared" si="6"/>
        <v>79.033675889328052</v>
      </c>
      <c r="G34" s="8">
        <f t="shared" si="8"/>
        <v>1714.7699999999959</v>
      </c>
      <c r="H34">
        <v>315</v>
      </c>
      <c r="I34">
        <v>295</v>
      </c>
      <c r="J34" s="1">
        <v>307.67031786338617</v>
      </c>
      <c r="K34" s="2">
        <f t="shared" si="1"/>
        <v>7.3296821366138261</v>
      </c>
      <c r="L34" s="8">
        <v>443.11651655693856</v>
      </c>
      <c r="M34" s="1">
        <f t="shared" si="7"/>
        <v>16.057307290890162</v>
      </c>
      <c r="N34" s="1">
        <f t="shared" si="2"/>
        <v>4178.7725484928878</v>
      </c>
      <c r="O34" s="1">
        <f t="shared" si="3"/>
        <v>992.85422028497328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9"/>
        <v>5.6000000000000001E-2</v>
      </c>
      <c r="B35" s="1">
        <f t="shared" si="10"/>
        <v>203.07310485207043</v>
      </c>
      <c r="C35">
        <v>600</v>
      </c>
      <c r="D35" s="2">
        <v>0.43697848045674131</v>
      </c>
      <c r="E35" s="1">
        <f t="shared" si="4"/>
        <v>19.758418972332013</v>
      </c>
      <c r="F35" s="1">
        <f t="shared" si="6"/>
        <v>79.033675889328052</v>
      </c>
      <c r="G35" s="8">
        <f t="shared" si="8"/>
        <v>2079.8895384615334</v>
      </c>
      <c r="H35">
        <v>315</v>
      </c>
      <c r="I35">
        <v>295</v>
      </c>
      <c r="J35" s="1">
        <v>308.30266019252002</v>
      </c>
      <c r="K35" s="2">
        <f t="shared" ref="K35:K66" si="11">H35-J35</f>
        <v>6.6973398074799775</v>
      </c>
      <c r="L35" s="8">
        <v>453.25713678212196</v>
      </c>
      <c r="M35" s="1">
        <f t="shared" si="7"/>
        <v>16.424378083551616</v>
      </c>
      <c r="N35" s="1">
        <f t="shared" ref="N35:N66" si="12">((W35 + X35*H35 +Y35*H35^2 +  Z35*H35^3)+(W35 + X35*J35 + Y35*J35^2 +  Z35*J35^3))/2</f>
        <v>4178.7308548192705</v>
      </c>
      <c r="O35" s="1">
        <f t="shared" ref="O35:O66" si="13">((S35 + T35*H35 + U35*H35^2 +  V35*H35^3)+(S35 + T35*J35 + U35*J35^2 +  V35*J35^3))/2</f>
        <v>992.74593820218831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9"/>
        <v>6.2E-2</v>
      </c>
      <c r="B36" s="1">
        <f t="shared" si="10"/>
        <v>224.85189763417554</v>
      </c>
      <c r="C36">
        <v>600</v>
      </c>
      <c r="D36" s="2">
        <v>0.43697848045674131</v>
      </c>
      <c r="E36" s="1">
        <f t="shared" si="4"/>
        <v>19.758418972332013</v>
      </c>
      <c r="F36" s="1">
        <f t="shared" si="6"/>
        <v>79.033675889328052</v>
      </c>
      <c r="G36" s="8">
        <f t="shared" si="8"/>
        <v>2479.1548923076866</v>
      </c>
      <c r="H36">
        <v>315</v>
      </c>
      <c r="I36">
        <v>295</v>
      </c>
      <c r="J36" s="1">
        <v>308.83579410366224</v>
      </c>
      <c r="K36" s="2">
        <f t="shared" si="11"/>
        <v>6.1642058963377622</v>
      </c>
      <c r="L36" s="8">
        <v>461.67543932958893</v>
      </c>
      <c r="M36" s="1">
        <f t="shared" si="7"/>
        <v>16.729045230777778</v>
      </c>
      <c r="N36" s="1">
        <f t="shared" si="12"/>
        <v>4178.6999626341594</v>
      </c>
      <c r="O36" s="1">
        <f t="shared" si="13"/>
        <v>992.65339696237254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9"/>
        <v>6.8000000000000005E-2</v>
      </c>
      <c r="B37" s="1">
        <f t="shared" si="10"/>
        <v>246.63161492954984</v>
      </c>
      <c r="C37">
        <v>600</v>
      </c>
      <c r="D37" s="2">
        <v>0.43697848045674131</v>
      </c>
      <c r="E37" s="1">
        <f t="shared" si="4"/>
        <v>19.758418972332013</v>
      </c>
      <c r="F37" s="1">
        <f t="shared" si="6"/>
        <v>79.033675889328052</v>
      </c>
      <c r="G37" s="8">
        <f t="shared" si="8"/>
        <v>2912.5660615384559</v>
      </c>
      <c r="H37">
        <v>315</v>
      </c>
      <c r="I37">
        <v>295</v>
      </c>
      <c r="J37" s="1">
        <v>309.29106302255207</v>
      </c>
      <c r="K37" s="2">
        <f t="shared" si="11"/>
        <v>5.7089369774479337</v>
      </c>
      <c r="L37" s="8">
        <v>468.77484885869762</v>
      </c>
      <c r="M37" s="1">
        <f t="shared" si="7"/>
        <v>16.985934932615404</v>
      </c>
      <c r="N37" s="1">
        <f t="shared" si="12"/>
        <v>4178.6765177268444</v>
      </c>
      <c r="O37" s="1">
        <f t="shared" si="13"/>
        <v>992.57347874856578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9"/>
        <v>7.3999999999999996E-2</v>
      </c>
      <c r="B38" s="1">
        <f t="shared" si="10"/>
        <v>268.41118239646573</v>
      </c>
      <c r="C38">
        <v>600</v>
      </c>
      <c r="D38" s="2">
        <v>0.43697848045674131</v>
      </c>
      <c r="E38" s="1">
        <f t="shared" si="4"/>
        <v>19.758418972332013</v>
      </c>
      <c r="F38" s="1">
        <f t="shared" si="6"/>
        <v>79.033675889328052</v>
      </c>
      <c r="G38" s="8">
        <f t="shared" si="8"/>
        <v>3380.1230461538389</v>
      </c>
      <c r="H38">
        <v>315</v>
      </c>
      <c r="I38">
        <v>295</v>
      </c>
      <c r="J38" s="1">
        <v>309.66581213772866</v>
      </c>
      <c r="K38" s="2">
        <f t="shared" si="11"/>
        <v>5.3341878622713352</v>
      </c>
      <c r="L38" s="8">
        <v>474.55990943040462</v>
      </c>
      <c r="M38" s="1">
        <f t="shared" si="7"/>
        <v>17.195232107556244</v>
      </c>
      <c r="N38" s="1">
        <f t="shared" si="12"/>
        <v>4178.6591613173623</v>
      </c>
      <c r="O38" s="1">
        <f t="shared" si="13"/>
        <v>992.50708417395572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9"/>
        <v>8.0000000000000002E-3</v>
      </c>
      <c r="B39" s="1">
        <f t="shared" si="10"/>
        <v>28.959223899067268</v>
      </c>
      <c r="C39">
        <v>800</v>
      </c>
      <c r="D39" s="2">
        <v>0.64339042599912177</v>
      </c>
      <c r="E39" s="1">
        <f t="shared" si="4"/>
        <v>29.091541501976291</v>
      </c>
      <c r="F39" s="1">
        <f t="shared" si="6"/>
        <v>116.36616600790516</v>
      </c>
      <c r="G39" s="8">
        <f t="shared" si="8"/>
        <v>115.01606153846123</v>
      </c>
      <c r="H39">
        <v>315</v>
      </c>
      <c r="I39">
        <v>295</v>
      </c>
      <c r="J39" s="1">
        <v>296.30226040061029</v>
      </c>
      <c r="K39" s="2">
        <f t="shared" si="11"/>
        <v>18.697739599389706</v>
      </c>
      <c r="L39" s="8">
        <v>266.01501412785495</v>
      </c>
      <c r="M39" s="1">
        <f t="shared" si="7"/>
        <v>6.8449001037956627</v>
      </c>
      <c r="N39" s="1">
        <f t="shared" si="12"/>
        <v>4180.8086382120455</v>
      </c>
      <c r="O39" s="1">
        <f t="shared" si="13"/>
        <v>994.50178984001036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9"/>
        <v>1.4E-2</v>
      </c>
      <c r="B40" s="1">
        <f t="shared" si="10"/>
        <v>50.697091499964017</v>
      </c>
      <c r="C40">
        <v>800</v>
      </c>
      <c r="D40" s="2">
        <v>0.64339042599912177</v>
      </c>
      <c r="E40" s="1">
        <f t="shared" si="4"/>
        <v>29.091541501976291</v>
      </c>
      <c r="F40" s="1">
        <f t="shared" si="6"/>
        <v>116.36616600790516</v>
      </c>
      <c r="G40" s="8">
        <f t="shared" si="8"/>
        <v>241.11489230769138</v>
      </c>
      <c r="H40">
        <v>315</v>
      </c>
      <c r="I40">
        <v>295</v>
      </c>
      <c r="J40" s="1">
        <v>299.1928450524689</v>
      </c>
      <c r="K40" s="2">
        <f t="shared" si="11"/>
        <v>15.807154947531103</v>
      </c>
      <c r="L40" s="8">
        <v>392.96395241745199</v>
      </c>
      <c r="M40" s="1">
        <f t="shared" si="7"/>
        <v>10.117532578538468</v>
      </c>
      <c r="N40" s="1">
        <f t="shared" si="12"/>
        <v>4180.0139691734357</v>
      </c>
      <c r="O40" s="1">
        <f t="shared" si="13"/>
        <v>994.13987092407024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9"/>
        <v>0.02</v>
      </c>
      <c r="B41" s="1">
        <f t="shared" si="10"/>
        <v>72.449574551617687</v>
      </c>
      <c r="C41">
        <v>800</v>
      </c>
      <c r="D41" s="2">
        <v>0.64339042599912177</v>
      </c>
      <c r="E41" s="1">
        <f t="shared" si="4"/>
        <v>29.091541501976291</v>
      </c>
      <c r="F41" s="1">
        <f t="shared" si="6"/>
        <v>116.36616600790516</v>
      </c>
      <c r="G41" s="8">
        <f t="shared" si="8"/>
        <v>401.35953846153689</v>
      </c>
      <c r="H41">
        <v>315</v>
      </c>
      <c r="I41">
        <v>295</v>
      </c>
      <c r="J41" s="1">
        <v>301.6904795359589</v>
      </c>
      <c r="K41" s="2">
        <f t="shared" si="11"/>
        <v>13.3095204640411</v>
      </c>
      <c r="L41" s="8">
        <v>472.10515331137987</v>
      </c>
      <c r="M41" s="1">
        <f t="shared" ref="M41:M72" si="14">((H41-I41)-(J41-I41))/(LN((H41-I41)/(J41-I41)))</f>
        <v>12.154294598548548</v>
      </c>
      <c r="N41" s="1">
        <f t="shared" si="12"/>
        <v>4179.495954605617</v>
      </c>
      <c r="O41" s="1">
        <f t="shared" si="13"/>
        <v>993.79465573952575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9"/>
        <v>2.5999999999999999E-2</v>
      </c>
      <c r="B42" s="1">
        <f t="shared" si="10"/>
        <v>94.211390846233385</v>
      </c>
      <c r="C42">
        <v>800</v>
      </c>
      <c r="D42" s="2">
        <v>0.64339042599912177</v>
      </c>
      <c r="E42" s="1">
        <f t="shared" si="4"/>
        <v>29.091541501976291</v>
      </c>
      <c r="F42" s="1">
        <f t="shared" si="6"/>
        <v>116.36616600790516</v>
      </c>
      <c r="G42" s="8">
        <f t="shared" si="8"/>
        <v>595.74999999999773</v>
      </c>
      <c r="H42">
        <v>315</v>
      </c>
      <c r="I42">
        <v>295</v>
      </c>
      <c r="J42" s="1">
        <v>303.605734800162</v>
      </c>
      <c r="K42" s="2">
        <f t="shared" si="11"/>
        <v>11.394265199838003</v>
      </c>
      <c r="L42" s="8">
        <v>524.90372251460076</v>
      </c>
      <c r="M42" s="1">
        <f t="shared" si="14"/>
        <v>13.511465093827585</v>
      </c>
      <c r="N42" s="1">
        <f t="shared" si="12"/>
        <v>4179.1919490065893</v>
      </c>
      <c r="O42" s="1">
        <f t="shared" si="13"/>
        <v>993.51043604449842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9"/>
        <v>3.2000000000000001E-2</v>
      </c>
      <c r="B43" s="1">
        <f t="shared" si="10"/>
        <v>115.97918886469986</v>
      </c>
      <c r="C43">
        <v>800</v>
      </c>
      <c r="D43" s="2">
        <v>0.64339042599912177</v>
      </c>
      <c r="E43" s="1">
        <f t="shared" si="4"/>
        <v>29.091541501976291</v>
      </c>
      <c r="F43" s="1">
        <f t="shared" si="6"/>
        <v>116.36616600790516</v>
      </c>
      <c r="G43" s="8">
        <f t="shared" si="8"/>
        <v>824.28627692307418</v>
      </c>
      <c r="H43">
        <v>315</v>
      </c>
      <c r="I43">
        <v>295</v>
      </c>
      <c r="J43" s="1">
        <v>305.07317204281679</v>
      </c>
      <c r="K43" s="2">
        <f t="shared" si="11"/>
        <v>9.9268279571832068</v>
      </c>
      <c r="L43" s="8">
        <v>562.37226929974781</v>
      </c>
      <c r="M43" s="1">
        <f t="shared" si="14"/>
        <v>14.473619863283494</v>
      </c>
      <c r="N43" s="1">
        <f t="shared" si="12"/>
        <v>4179.0077804805151</v>
      </c>
      <c r="O43" s="1">
        <f t="shared" si="13"/>
        <v>993.28164929995455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9"/>
        <v>3.7999999999999999E-2</v>
      </c>
      <c r="B44" s="1">
        <f t="shared" si="10"/>
        <v>137.7509741295878</v>
      </c>
      <c r="C44">
        <v>800</v>
      </c>
      <c r="D44" s="2">
        <v>0.64339042599912177</v>
      </c>
      <c r="E44" s="1">
        <f t="shared" si="4"/>
        <v>29.091541501976291</v>
      </c>
      <c r="F44" s="1">
        <f t="shared" si="6"/>
        <v>116.36616600790516</v>
      </c>
      <c r="G44" s="8">
        <f t="shared" si="8"/>
        <v>1086.9683692307658</v>
      </c>
      <c r="H44">
        <v>315</v>
      </c>
      <c r="I44">
        <v>295</v>
      </c>
      <c r="J44" s="1">
        <v>306.21979140804962</v>
      </c>
      <c r="K44" s="2">
        <f t="shared" si="11"/>
        <v>8.7802085919503838</v>
      </c>
      <c r="L44" s="8">
        <v>590.26597221294685</v>
      </c>
      <c r="M44" s="1">
        <f t="shared" si="14"/>
        <v>15.18928044297223</v>
      </c>
      <c r="N44" s="1">
        <f t="shared" si="12"/>
        <v>4178.8905271920739</v>
      </c>
      <c r="O44" s="1">
        <f t="shared" si="13"/>
        <v>993.09642537487116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9"/>
        <v>4.3999999999999997E-2</v>
      </c>
      <c r="B45" s="1">
        <f t="shared" si="10"/>
        <v>159.52552740031291</v>
      </c>
      <c r="C45">
        <v>800</v>
      </c>
      <c r="D45" s="2">
        <v>0.64339042599912177</v>
      </c>
      <c r="E45" s="1">
        <f t="shared" si="4"/>
        <v>29.091541501976291</v>
      </c>
      <c r="F45" s="1">
        <f t="shared" si="6"/>
        <v>116.36616600790516</v>
      </c>
      <c r="G45" s="8">
        <f t="shared" si="8"/>
        <v>1383.7962769230728</v>
      </c>
      <c r="H45">
        <v>315</v>
      </c>
      <c r="I45">
        <v>295</v>
      </c>
      <c r="J45" s="1">
        <v>307.13551357576279</v>
      </c>
      <c r="K45" s="2">
        <f t="shared" si="11"/>
        <v>7.8644864242372137</v>
      </c>
      <c r="L45" s="8">
        <v>611.81339763599362</v>
      </c>
      <c r="M45" s="1">
        <f t="shared" si="14"/>
        <v>15.741688562250788</v>
      </c>
      <c r="N45" s="1">
        <f t="shared" si="12"/>
        <v>4178.8123085834159</v>
      </c>
      <c r="O45" s="1">
        <f t="shared" si="13"/>
        <v>992.94453108129505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9"/>
        <v>0.05</v>
      </c>
      <c r="B46" s="1">
        <f t="shared" si="10"/>
        <v>181.30207247539064</v>
      </c>
      <c r="C46">
        <v>800</v>
      </c>
      <c r="D46" s="2">
        <v>0.64339042599912177</v>
      </c>
      <c r="E46" s="1">
        <f t="shared" si="4"/>
        <v>29.091541501976291</v>
      </c>
      <c r="F46" s="1">
        <f t="shared" si="6"/>
        <v>116.36616600790516</v>
      </c>
      <c r="G46" s="8">
        <f t="shared" si="8"/>
        <v>1714.7699999999959</v>
      </c>
      <c r="H46">
        <v>315</v>
      </c>
      <c r="I46">
        <v>295</v>
      </c>
      <c r="J46" s="1">
        <v>307.88162994485322</v>
      </c>
      <c r="K46" s="2">
        <f t="shared" si="11"/>
        <v>7.1183700551467837</v>
      </c>
      <c r="L46" s="8">
        <v>628.94916017139406</v>
      </c>
      <c r="M46" s="1">
        <f t="shared" si="14"/>
        <v>16.180687507050557</v>
      </c>
      <c r="N46" s="1">
        <f t="shared" si="12"/>
        <v>4178.7579881429974</v>
      </c>
      <c r="O46" s="1">
        <f t="shared" si="13"/>
        <v>992.81821516095795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9"/>
        <v>5.6000000000000001E-2</v>
      </c>
      <c r="B47" s="1">
        <f t="shared" si="10"/>
        <v>203.08009533943996</v>
      </c>
      <c r="C47">
        <v>800</v>
      </c>
      <c r="D47" s="2">
        <v>0.64339042599912177</v>
      </c>
      <c r="E47" s="1">
        <f t="shared" si="4"/>
        <v>29.091541501976291</v>
      </c>
      <c r="F47" s="1">
        <f t="shared" si="6"/>
        <v>116.36616600790516</v>
      </c>
      <c r="G47" s="8">
        <f t="shared" ref="G47:G78" si="15">G35</f>
        <v>2079.8895384615334</v>
      </c>
      <c r="H47">
        <v>315</v>
      </c>
      <c r="I47">
        <v>295</v>
      </c>
      <c r="J47" s="1">
        <v>308.50029234456036</v>
      </c>
      <c r="K47" s="2">
        <f t="shared" si="11"/>
        <v>6.4997076554396358</v>
      </c>
      <c r="L47" s="8">
        <v>642.89815206315916</v>
      </c>
      <c r="M47" s="1">
        <f t="shared" si="14"/>
        <v>16.537815435579748</v>
      </c>
      <c r="N47" s="1">
        <f t="shared" si="12"/>
        <v>4178.7189598150726</v>
      </c>
      <c r="O47" s="1">
        <f t="shared" si="13"/>
        <v>992.71176558704065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9"/>
        <v>6.2E-2</v>
      </c>
      <c r="B48" s="1">
        <f t="shared" si="10"/>
        <v>224.85924344001532</v>
      </c>
      <c r="C48">
        <v>800</v>
      </c>
      <c r="D48" s="2">
        <v>0.64339042599912177</v>
      </c>
      <c r="E48" s="1">
        <f t="shared" si="4"/>
        <v>29.091541501976291</v>
      </c>
      <c r="F48" s="1">
        <f t="shared" si="6"/>
        <v>116.36616600790516</v>
      </c>
      <c r="G48" s="8">
        <f t="shared" si="15"/>
        <v>2479.1548923076866</v>
      </c>
      <c r="H48">
        <v>315</v>
      </c>
      <c r="I48">
        <v>295</v>
      </c>
      <c r="J48" s="1">
        <v>309.02109120622134</v>
      </c>
      <c r="K48" s="2">
        <f t="shared" si="11"/>
        <v>5.9789087937786576</v>
      </c>
      <c r="L48" s="8">
        <v>654.47191696696996</v>
      </c>
      <c r="M48" s="1">
        <f t="shared" si="14"/>
        <v>16.833955999985868</v>
      </c>
      <c r="N48" s="1">
        <f t="shared" si="12"/>
        <v>4178.6901014724872</v>
      </c>
      <c r="O48" s="1">
        <f t="shared" si="13"/>
        <v>992.62096850175544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9"/>
        <v>6.8000000000000005E-2</v>
      </c>
      <c r="B49" s="1">
        <f t="shared" si="10"/>
        <v>246.63926746802369</v>
      </c>
      <c r="C49">
        <v>800</v>
      </c>
      <c r="D49" s="2">
        <v>0.64339042599912177</v>
      </c>
      <c r="E49" s="1">
        <f t="shared" si="4"/>
        <v>29.091541501976291</v>
      </c>
      <c r="F49" s="1">
        <f t="shared" si="6"/>
        <v>116.36616600790516</v>
      </c>
      <c r="G49" s="8">
        <f t="shared" si="15"/>
        <v>2912.5660615384559</v>
      </c>
      <c r="H49">
        <v>315</v>
      </c>
      <c r="I49">
        <v>295</v>
      </c>
      <c r="J49" s="1">
        <v>309.46527414905444</v>
      </c>
      <c r="K49" s="2">
        <f t="shared" si="11"/>
        <v>5.5347258509455628</v>
      </c>
      <c r="L49" s="8">
        <v>664.22875876530884</v>
      </c>
      <c r="M49" s="1">
        <f t="shared" si="14"/>
        <v>17.083468822704273</v>
      </c>
      <c r="N49" s="1">
        <f t="shared" si="12"/>
        <v>4178.6682355829062</v>
      </c>
      <c r="O49" s="1">
        <f t="shared" si="13"/>
        <v>992.54268192204177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9"/>
        <v>7.3999999999999996E-2</v>
      </c>
      <c r="B50" s="1">
        <f t="shared" si="10"/>
        <v>268.41912176741135</v>
      </c>
      <c r="C50">
        <v>800</v>
      </c>
      <c r="D50" s="2">
        <v>0.64339042599912177</v>
      </c>
      <c r="E50" s="1">
        <f t="shared" si="4"/>
        <v>29.091541501976291</v>
      </c>
      <c r="F50" s="1">
        <f t="shared" si="6"/>
        <v>116.36616600790516</v>
      </c>
      <c r="G50" s="8">
        <f t="shared" si="15"/>
        <v>3380.1230461538389</v>
      </c>
      <c r="H50">
        <v>315</v>
      </c>
      <c r="I50">
        <v>295</v>
      </c>
      <c r="J50" s="1">
        <v>309.83053135434579</v>
      </c>
      <c r="K50" s="2">
        <f t="shared" si="11"/>
        <v>5.1694686456542058</v>
      </c>
      <c r="L50" s="8">
        <v>672.17719712133089</v>
      </c>
      <c r="M50" s="1">
        <f t="shared" si="14"/>
        <v>17.286632271505152</v>
      </c>
      <c r="N50" s="1">
        <f t="shared" si="12"/>
        <v>4178.6520690217194</v>
      </c>
      <c r="O50" s="1">
        <f t="shared" si="13"/>
        <v>992.47772753998902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9"/>
        <v>8.0000000000000002E-3</v>
      </c>
      <c r="B51" s="1">
        <f t="shared" si="10"/>
        <v>28.95828005817307</v>
      </c>
      <c r="C51">
        <v>1000</v>
      </c>
      <c r="D51" s="2">
        <v>0.86736934563021517</v>
      </c>
      <c r="E51" s="1">
        <f t="shared" si="4"/>
        <v>39.218972332015809</v>
      </c>
      <c r="F51" s="1">
        <f t="shared" si="6"/>
        <v>156.87588932806324</v>
      </c>
      <c r="G51" s="8">
        <f t="shared" si="15"/>
        <v>115.01606153846123</v>
      </c>
      <c r="H51">
        <v>315</v>
      </c>
      <c r="I51">
        <v>295</v>
      </c>
      <c r="J51" s="1">
        <v>296.0259147468924</v>
      </c>
      <c r="K51" s="2">
        <f t="shared" si="11"/>
        <v>18.974085253107603</v>
      </c>
      <c r="L51" s="8">
        <v>319.63983282330014</v>
      </c>
      <c r="M51" s="1">
        <f t="shared" si="14"/>
        <v>6.3882633665960853</v>
      </c>
      <c r="N51" s="1">
        <f t="shared" si="12"/>
        <v>4180.8965942390932</v>
      </c>
      <c r="O51" s="1">
        <f t="shared" si="13"/>
        <v>994.53420376296162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9"/>
        <v>1.4E-2</v>
      </c>
      <c r="B52" s="1">
        <f t="shared" si="10"/>
        <v>50.693516190749108</v>
      </c>
      <c r="C52">
        <v>1000</v>
      </c>
      <c r="D52" s="2">
        <v>0.86736934563021517</v>
      </c>
      <c r="E52" s="1">
        <f t="shared" si="4"/>
        <v>39.218972332015809</v>
      </c>
      <c r="F52" s="1">
        <f t="shared" si="6"/>
        <v>156.87588932806324</v>
      </c>
      <c r="G52" s="8">
        <f t="shared" si="15"/>
        <v>241.11489230769138</v>
      </c>
      <c r="H52">
        <v>315</v>
      </c>
      <c r="I52">
        <v>295</v>
      </c>
      <c r="J52" s="1">
        <v>298.65761359227196</v>
      </c>
      <c r="K52" s="2">
        <f t="shared" si="11"/>
        <v>16.342386407728043</v>
      </c>
      <c r="L52" s="8">
        <v>481.06714456987538</v>
      </c>
      <c r="M52" s="1">
        <f t="shared" si="14"/>
        <v>9.6192718308519805</v>
      </c>
      <c r="N52" s="1">
        <f t="shared" si="12"/>
        <v>4180.1445317037242</v>
      </c>
      <c r="O52" s="1">
        <f t="shared" si="13"/>
        <v>994.20998556019151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9"/>
        <v>0.02</v>
      </c>
      <c r="B53" s="1">
        <f t="shared" si="10"/>
        <v>72.443214757124764</v>
      </c>
      <c r="C53">
        <v>1000</v>
      </c>
      <c r="D53" s="2">
        <v>0.86736934563021517</v>
      </c>
      <c r="E53" s="1">
        <f t="shared" si="4"/>
        <v>39.218972332015809</v>
      </c>
      <c r="F53" s="1">
        <f t="shared" si="6"/>
        <v>156.87588932806324</v>
      </c>
      <c r="G53" s="8">
        <f t="shared" si="15"/>
        <v>401.35953846153689</v>
      </c>
      <c r="H53">
        <v>315</v>
      </c>
      <c r="I53">
        <v>295</v>
      </c>
      <c r="J53" s="1">
        <v>301.07882495499098</v>
      </c>
      <c r="K53" s="2">
        <f t="shared" si="11"/>
        <v>13.921175045009022</v>
      </c>
      <c r="L53" s="8">
        <v>584.73223651506737</v>
      </c>
      <c r="M53" s="1">
        <f t="shared" si="14"/>
        <v>11.689420774992179</v>
      </c>
      <c r="N53" s="1">
        <f t="shared" si="12"/>
        <v>4179.6094906051894</v>
      </c>
      <c r="O53" s="1">
        <f t="shared" si="13"/>
        <v>993.88190103640909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9"/>
        <v>2.5999999999999999E-2</v>
      </c>
      <c r="B54" s="1">
        <f t="shared" si="10"/>
        <v>94.202590183359519</v>
      </c>
      <c r="C54">
        <v>1000</v>
      </c>
      <c r="D54" s="2">
        <v>0.86736934563021517</v>
      </c>
      <c r="E54" s="1">
        <f t="shared" si="4"/>
        <v>39.218972332015809</v>
      </c>
      <c r="F54" s="1">
        <f t="shared" si="6"/>
        <v>156.87588932806324</v>
      </c>
      <c r="G54" s="8">
        <f t="shared" si="15"/>
        <v>595.74999999999773</v>
      </c>
      <c r="H54">
        <v>315</v>
      </c>
      <c r="I54">
        <v>295</v>
      </c>
      <c r="J54" s="1">
        <v>302.99239100271825</v>
      </c>
      <c r="K54" s="2">
        <f t="shared" si="11"/>
        <v>12.00760899728175</v>
      </c>
      <c r="L54" s="8">
        <v>655.03744643722553</v>
      </c>
      <c r="M54" s="1">
        <f t="shared" si="14"/>
        <v>13.090989019612669</v>
      </c>
      <c r="N54" s="1">
        <f t="shared" si="12"/>
        <v>4179.2811197701631</v>
      </c>
      <c r="O54" s="1">
        <f t="shared" si="13"/>
        <v>993.6032524988259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9"/>
        <v>3.2000000000000001E-2</v>
      </c>
      <c r="B55" s="1">
        <f t="shared" si="10"/>
        <v>115.96834330922694</v>
      </c>
      <c r="C55">
        <v>1000</v>
      </c>
      <c r="D55" s="2">
        <v>0.86736934563021517</v>
      </c>
      <c r="E55" s="1">
        <f t="shared" si="4"/>
        <v>39.218972332015809</v>
      </c>
      <c r="F55" s="1">
        <f t="shared" si="6"/>
        <v>156.87588932806324</v>
      </c>
      <c r="G55" s="8">
        <f t="shared" si="15"/>
        <v>824.28627692307418</v>
      </c>
      <c r="H55">
        <v>315</v>
      </c>
      <c r="I55">
        <v>295</v>
      </c>
      <c r="J55" s="1">
        <v>304.48458496766744</v>
      </c>
      <c r="K55" s="2">
        <f t="shared" si="11"/>
        <v>10.515415032332555</v>
      </c>
      <c r="L55" s="8">
        <v>705.4485977862123</v>
      </c>
      <c r="M55" s="1">
        <f t="shared" si="14"/>
        <v>14.09451334243068</v>
      </c>
      <c r="N55" s="1">
        <f t="shared" si="12"/>
        <v>4179.0768663430117</v>
      </c>
      <c r="O55" s="1">
        <f t="shared" si="13"/>
        <v>993.37454267861563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9"/>
        <v>3.7999999999999999E-2</v>
      </c>
      <c r="B56" s="1">
        <f t="shared" si="10"/>
        <v>137.73842697039655</v>
      </c>
      <c r="C56">
        <v>1000</v>
      </c>
      <c r="D56" s="2">
        <v>0.86736934563021517</v>
      </c>
      <c r="E56" s="1">
        <f t="shared" si="4"/>
        <v>39.218972332015809</v>
      </c>
      <c r="F56" s="1">
        <f t="shared" si="6"/>
        <v>156.87588932806324</v>
      </c>
      <c r="G56" s="8">
        <f t="shared" si="15"/>
        <v>1086.9683692307658</v>
      </c>
      <c r="H56">
        <v>315</v>
      </c>
      <c r="I56">
        <v>295</v>
      </c>
      <c r="J56" s="1">
        <v>305.66408749003466</v>
      </c>
      <c r="K56" s="2">
        <f t="shared" si="11"/>
        <v>9.3359125099653397</v>
      </c>
      <c r="L56" s="8">
        <v>743.2464921693695</v>
      </c>
      <c r="M56" s="1">
        <f t="shared" si="14"/>
        <v>14.845997118297859</v>
      </c>
      <c r="N56" s="1">
        <f t="shared" si="12"/>
        <v>4178.9445724842635</v>
      </c>
      <c r="O56" s="1">
        <f t="shared" si="13"/>
        <v>993.18689060825238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9"/>
        <v>4.3999999999999997E-2</v>
      </c>
      <c r="B57" s="1">
        <f t="shared" si="10"/>
        <v>159.51155651101072</v>
      </c>
      <c r="C57">
        <v>1000</v>
      </c>
      <c r="D57" s="2">
        <v>0.86736934563021517</v>
      </c>
      <c r="E57" s="1">
        <f t="shared" si="4"/>
        <v>39.218972332015809</v>
      </c>
      <c r="F57" s="1">
        <f t="shared" si="6"/>
        <v>156.87588932806324</v>
      </c>
      <c r="G57" s="8">
        <f t="shared" si="15"/>
        <v>1383.7962769230728</v>
      </c>
      <c r="H57">
        <v>315</v>
      </c>
      <c r="I57">
        <v>295</v>
      </c>
      <c r="J57" s="1">
        <v>306.61379094588773</v>
      </c>
      <c r="K57" s="2">
        <f t="shared" si="11"/>
        <v>8.3862090541122711</v>
      </c>
      <c r="L57" s="8">
        <v>772.598474648609</v>
      </c>
      <c r="M57" s="1">
        <f t="shared" si="14"/>
        <v>15.428900128439917</v>
      </c>
      <c r="N57" s="1">
        <f t="shared" si="12"/>
        <v>4178.8552590810777</v>
      </c>
      <c r="O57" s="1">
        <f t="shared" si="13"/>
        <v>993.03149856146001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9"/>
        <v>0.05</v>
      </c>
      <c r="B58" s="1">
        <f t="shared" si="10"/>
        <v>181.28689918268526</v>
      </c>
      <c r="C58">
        <v>1000</v>
      </c>
      <c r="D58" s="2">
        <v>0.86736934563021517</v>
      </c>
      <c r="E58" s="1">
        <f t="shared" si="4"/>
        <v>39.218972332015809</v>
      </c>
      <c r="F58" s="1">
        <f t="shared" si="6"/>
        <v>156.87588932806324</v>
      </c>
      <c r="G58" s="8">
        <f t="shared" si="15"/>
        <v>1714.7699999999959</v>
      </c>
      <c r="H58">
        <v>315</v>
      </c>
      <c r="I58">
        <v>295</v>
      </c>
      <c r="J58" s="1">
        <v>307.39231583095193</v>
      </c>
      <c r="K58" s="2">
        <f t="shared" si="11"/>
        <v>7.6076841690480705</v>
      </c>
      <c r="L58" s="8">
        <v>796.03542595149975</v>
      </c>
      <c r="M58" s="1">
        <f t="shared" si="14"/>
        <v>15.893855274320531</v>
      </c>
      <c r="N58" s="1">
        <f t="shared" si="12"/>
        <v>4178.7926888298052</v>
      </c>
      <c r="O58" s="1">
        <f t="shared" si="13"/>
        <v>992.90131174129465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9"/>
        <v>5.6000000000000001E-2</v>
      </c>
      <c r="B59" s="1">
        <f t="shared" si="10"/>
        <v>203.06389618264902</v>
      </c>
      <c r="C59">
        <v>1000</v>
      </c>
      <c r="D59" s="2">
        <v>0.86736934563021517</v>
      </c>
      <c r="E59" s="1">
        <f t="shared" si="4"/>
        <v>39.218972332015809</v>
      </c>
      <c r="F59" s="1">
        <f t="shared" si="6"/>
        <v>156.87588932806324</v>
      </c>
      <c r="G59" s="8">
        <f t="shared" si="15"/>
        <v>2079.8895384615334</v>
      </c>
      <c r="H59">
        <v>315</v>
      </c>
      <c r="I59">
        <v>295</v>
      </c>
      <c r="J59" s="1">
        <v>308.04089976358262</v>
      </c>
      <c r="K59" s="2">
        <f t="shared" si="11"/>
        <v>6.9591002364173846</v>
      </c>
      <c r="L59" s="8">
        <v>815.17531838859873</v>
      </c>
      <c r="M59" s="1">
        <f t="shared" si="14"/>
        <v>16.273202366850715</v>
      </c>
      <c r="N59" s="1">
        <f t="shared" si="12"/>
        <v>4178.7474331511403</v>
      </c>
      <c r="O59" s="1">
        <f t="shared" si="13"/>
        <v>992.79095787006713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9"/>
        <v>6.2E-2</v>
      </c>
      <c r="B60" s="1">
        <f t="shared" si="10"/>
        <v>224.84216034561604</v>
      </c>
      <c r="C60">
        <v>1000</v>
      </c>
      <c r="D60" s="2">
        <v>0.86736934563021517</v>
      </c>
      <c r="E60" s="1">
        <f t="shared" si="4"/>
        <v>39.218972332015809</v>
      </c>
      <c r="F60" s="1">
        <f t="shared" si="6"/>
        <v>156.87588932806324</v>
      </c>
      <c r="G60" s="8">
        <f t="shared" si="15"/>
        <v>2479.1548923076866</v>
      </c>
      <c r="H60">
        <v>315</v>
      </c>
      <c r="I60">
        <v>295</v>
      </c>
      <c r="J60" s="1">
        <v>308.58894429862534</v>
      </c>
      <c r="K60" s="2">
        <f t="shared" si="11"/>
        <v>6.4110557013746643</v>
      </c>
      <c r="L60" s="8">
        <v>831.09800981349838</v>
      </c>
      <c r="M60" s="1">
        <f t="shared" si="14"/>
        <v>16.588507875889636</v>
      </c>
      <c r="N60" s="1">
        <f t="shared" si="12"/>
        <v>4178.7137950359729</v>
      </c>
      <c r="O60" s="1">
        <f t="shared" si="13"/>
        <v>992.69638601990027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9"/>
        <v>6.8000000000000005E-2</v>
      </c>
      <c r="B61" s="1">
        <f t="shared" si="10"/>
        <v>246.6214156918023</v>
      </c>
      <c r="C61">
        <v>1000</v>
      </c>
      <c r="D61" s="2">
        <v>0.86736934563021517</v>
      </c>
      <c r="E61" s="1">
        <f t="shared" si="4"/>
        <v>39.218972332015809</v>
      </c>
      <c r="F61" s="1">
        <f t="shared" si="6"/>
        <v>156.87588932806324</v>
      </c>
      <c r="G61" s="8">
        <f t="shared" si="15"/>
        <v>2912.5660615384559</v>
      </c>
      <c r="H61">
        <v>315</v>
      </c>
      <c r="I61">
        <v>295</v>
      </c>
      <c r="J61" s="1">
        <v>309.05780339332068</v>
      </c>
      <c r="K61" s="2">
        <f t="shared" si="11"/>
        <v>5.9421966066793175</v>
      </c>
      <c r="L61" s="8">
        <v>844.55068885308015</v>
      </c>
      <c r="M61" s="1">
        <f t="shared" si="14"/>
        <v>16.854683206809558</v>
      </c>
      <c r="N61" s="1">
        <f t="shared" si="12"/>
        <v>4178.6882000751175</v>
      </c>
      <c r="O61" s="1">
        <f t="shared" si="13"/>
        <v>992.61452746634757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9"/>
        <v>7.3999999999999996E-2</v>
      </c>
      <c r="B62" s="1">
        <f t="shared" si="10"/>
        <v>268.40055233571582</v>
      </c>
      <c r="C62">
        <v>1000</v>
      </c>
      <c r="D62" s="2">
        <v>0.86736934563021517</v>
      </c>
      <c r="E62" s="1">
        <f t="shared" si="4"/>
        <v>39.218972332015809</v>
      </c>
      <c r="F62" s="1">
        <f t="shared" si="6"/>
        <v>156.87588932806324</v>
      </c>
      <c r="G62" s="8">
        <f t="shared" si="15"/>
        <v>3380.1230461538389</v>
      </c>
      <c r="H62">
        <v>315</v>
      </c>
      <c r="I62">
        <v>295</v>
      </c>
      <c r="J62" s="1">
        <v>309.44431904305929</v>
      </c>
      <c r="K62" s="2">
        <f t="shared" si="11"/>
        <v>5.5556809569407051</v>
      </c>
      <c r="L62" s="8">
        <v>855.53010524945944</v>
      </c>
      <c r="M62" s="1">
        <f t="shared" si="14"/>
        <v>17.071758852830349</v>
      </c>
      <c r="N62" s="1">
        <f t="shared" si="12"/>
        <v>4178.6692120249718</v>
      </c>
      <c r="O62" s="1">
        <f t="shared" si="13"/>
        <v>992.54639262733895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9"/>
        <v>8.0000000000000002E-3</v>
      </c>
      <c r="B63" s="1">
        <f t="shared" si="10"/>
        <v>28.957548965993105</v>
      </c>
      <c r="C63">
        <v>1200</v>
      </c>
      <c r="D63" s="2">
        <v>1.0983564418203777</v>
      </c>
      <c r="E63" s="1">
        <f t="shared" si="4"/>
        <v>49.6632848733502</v>
      </c>
      <c r="F63" s="1">
        <f t="shared" si="6"/>
        <v>198.6531394934008</v>
      </c>
      <c r="G63" s="8">
        <f t="shared" si="15"/>
        <v>115.01606153846123</v>
      </c>
      <c r="H63">
        <v>315</v>
      </c>
      <c r="I63">
        <v>295</v>
      </c>
      <c r="J63" s="1">
        <v>295.80953105915006</v>
      </c>
      <c r="K63" s="2">
        <f t="shared" si="11"/>
        <v>19.190468940849939</v>
      </c>
      <c r="L63" s="8">
        <v>362.0287834838187</v>
      </c>
      <c r="M63" s="1">
        <f t="shared" si="14"/>
        <v>5.9838712168910764</v>
      </c>
      <c r="N63" s="1">
        <f t="shared" si="12"/>
        <v>4180.9669994837932</v>
      </c>
      <c r="O63" s="1">
        <f t="shared" si="13"/>
        <v>994.55931280032974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9"/>
        <v>1.4E-2</v>
      </c>
      <c r="B64" s="1">
        <f t="shared" si="10"/>
        <v>50.69047559922803</v>
      </c>
      <c r="C64">
        <v>1200</v>
      </c>
      <c r="D64" s="2">
        <v>1.0983564418203777</v>
      </c>
      <c r="E64" s="1">
        <f t="shared" si="4"/>
        <v>49.6632848733502</v>
      </c>
      <c r="F64" s="1">
        <f t="shared" si="6"/>
        <v>198.6531394934008</v>
      </c>
      <c r="G64" s="8">
        <f t="shared" si="15"/>
        <v>241.11489230769138</v>
      </c>
      <c r="H64">
        <v>315</v>
      </c>
      <c r="I64">
        <v>295</v>
      </c>
      <c r="J64" s="1">
        <v>298.19376964678457</v>
      </c>
      <c r="K64" s="2">
        <f t="shared" si="11"/>
        <v>16.806230353215426</v>
      </c>
      <c r="L64" s="8">
        <v>554.02154004402109</v>
      </c>
      <c r="M64" s="1">
        <f t="shared" si="14"/>
        <v>9.1610533349814904</v>
      </c>
      <c r="N64" s="1">
        <f t="shared" si="12"/>
        <v>4180.2635954309526</v>
      </c>
      <c r="O64" s="1">
        <f t="shared" si="13"/>
        <v>994.26962174266032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9"/>
        <v>0.02</v>
      </c>
      <c r="B65" s="1">
        <f t="shared" si="10"/>
        <v>72.437584838036543</v>
      </c>
      <c r="C65">
        <v>1200</v>
      </c>
      <c r="D65" s="2">
        <v>1.0983564418203777</v>
      </c>
      <c r="E65" s="1">
        <f t="shared" si="4"/>
        <v>49.6632848733502</v>
      </c>
      <c r="F65" s="1">
        <f t="shared" si="6"/>
        <v>198.6531394934008</v>
      </c>
      <c r="G65" s="8">
        <f t="shared" si="15"/>
        <v>401.35953846153689</v>
      </c>
      <c r="H65">
        <v>315</v>
      </c>
      <c r="I65">
        <v>295</v>
      </c>
      <c r="J65" s="1">
        <v>300.52680760805208</v>
      </c>
      <c r="K65" s="2">
        <f t="shared" si="11"/>
        <v>14.473192391947919</v>
      </c>
      <c r="L65" s="8">
        <v>680.8103145212533</v>
      </c>
      <c r="M65" s="1">
        <f t="shared" si="14"/>
        <v>11.253359631490831</v>
      </c>
      <c r="N65" s="1">
        <f t="shared" si="12"/>
        <v>4179.7191992952949</v>
      </c>
      <c r="O65" s="1">
        <f t="shared" si="13"/>
        <v>993.95914649812062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9"/>
        <v>2.5999999999999999E-2</v>
      </c>
      <c r="B66" s="1">
        <f t="shared" ref="B66:B97" si="16">A66/O66*3600*1000</f>
        <v>94.194614853431915</v>
      </c>
      <c r="C66">
        <v>1200</v>
      </c>
      <c r="D66" s="2">
        <v>1.0983564418203777</v>
      </c>
      <c r="E66" s="1">
        <f t="shared" si="4"/>
        <v>49.6632848733502</v>
      </c>
      <c r="F66" s="1">
        <f t="shared" si="6"/>
        <v>198.6531394934008</v>
      </c>
      <c r="G66" s="8">
        <f t="shared" si="15"/>
        <v>595.74999999999773</v>
      </c>
      <c r="H66">
        <v>315</v>
      </c>
      <c r="I66">
        <v>295</v>
      </c>
      <c r="J66" s="1">
        <v>302.42659133237396</v>
      </c>
      <c r="K66" s="2">
        <f t="shared" si="11"/>
        <v>12.57340866762604</v>
      </c>
      <c r="L66" s="8">
        <v>768.16714851066513</v>
      </c>
      <c r="M66" s="1">
        <f t="shared" si="14"/>
        <v>12.691883709090252</v>
      </c>
      <c r="N66" s="1">
        <f t="shared" si="12"/>
        <v>4179.3701154846867</v>
      </c>
      <c r="O66" s="1">
        <f t="shared" si="13"/>
        <v>993.68737953483696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9"/>
        <v>3.2000000000000001E-2</v>
      </c>
      <c r="B67" s="1">
        <f t="shared" si="16"/>
        <v>115.95836109839024</v>
      </c>
      <c r="C67">
        <v>1200</v>
      </c>
      <c r="D67" s="2">
        <v>1.0983564418203777</v>
      </c>
      <c r="E67" s="1">
        <f t="shared" si="4"/>
        <v>49.6632848733502</v>
      </c>
      <c r="F67" s="1">
        <f t="shared" si="6"/>
        <v>198.6531394934008</v>
      </c>
      <c r="G67" s="8">
        <f t="shared" si="15"/>
        <v>824.28627692307418</v>
      </c>
      <c r="H67">
        <v>315</v>
      </c>
      <c r="I67">
        <v>295</v>
      </c>
      <c r="J67" s="1">
        <v>303.93411518328492</v>
      </c>
      <c r="K67" s="2">
        <f t="shared" ref="K67:K98" si="17">H67-J67</f>
        <v>11.065884816715084</v>
      </c>
      <c r="L67" s="8">
        <v>831.43523538243312</v>
      </c>
      <c r="M67" s="1">
        <f t="shared" si="14"/>
        <v>13.731853307151823</v>
      </c>
      <c r="N67" s="1">
        <f t="shared" ref="N67:N98" si="18">((W67 + X67*H67 +Y67*H67^2 +  Z67*H67^3)+(W67 + X67*J67 + Y67*J67^2 +  Z67*J67^3))/2</f>
        <v>4179.1472346095452</v>
      </c>
      <c r="O67" s="1">
        <f t="shared" ref="O67:O98" si="19">((S67 + T67*H67 + U67*H67^2 +  V67*H67^3)+(S67 + T67*J67 + U67*J67^2 +  V67*J67^3))/2</f>
        <v>993.46005677204448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9"/>
        <v>3.7999999999999999E-2</v>
      </c>
      <c r="B68" s="1">
        <f t="shared" si="16"/>
        <v>137.72675015429306</v>
      </c>
      <c r="C68">
        <v>1200</v>
      </c>
      <c r="D68" s="2">
        <v>1.0983564418203777</v>
      </c>
      <c r="E68" s="1">
        <f t="shared" ref="E68:E131" si="20">D68*0.01256*3600</f>
        <v>49.6632848733502</v>
      </c>
      <c r="F68" s="1">
        <f t="shared" si="6"/>
        <v>198.6531394934008</v>
      </c>
      <c r="G68" s="8">
        <f t="shared" si="15"/>
        <v>1086.9683692307658</v>
      </c>
      <c r="H68">
        <v>315</v>
      </c>
      <c r="I68">
        <v>295</v>
      </c>
      <c r="J68" s="1">
        <v>305.13944970751055</v>
      </c>
      <c r="K68" s="2">
        <f t="shared" si="17"/>
        <v>9.8605502924894495</v>
      </c>
      <c r="L68" s="8">
        <v>879.20271771871626</v>
      </c>
      <c r="M68" s="1">
        <f t="shared" si="14"/>
        <v>14.515783002361877</v>
      </c>
      <c r="N68" s="1">
        <f t="shared" si="18"/>
        <v>4179.0003888121619</v>
      </c>
      <c r="O68" s="1">
        <f t="shared" si="19"/>
        <v>993.27109546072325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9"/>
        <v>4.3999999999999997E-2</v>
      </c>
      <c r="B69" s="1">
        <f t="shared" si="16"/>
        <v>159.49844658468419</v>
      </c>
      <c r="C69">
        <v>1200</v>
      </c>
      <c r="D69" s="2">
        <v>1.0983564418203777</v>
      </c>
      <c r="E69" s="1">
        <f t="shared" si="20"/>
        <v>49.6632848733502</v>
      </c>
      <c r="F69" s="1">
        <f t="shared" ref="F69:F132" si="21">E69*4</f>
        <v>198.6531394934008</v>
      </c>
      <c r="G69" s="8">
        <f t="shared" si="15"/>
        <v>1383.7962769230728</v>
      </c>
      <c r="H69">
        <v>315</v>
      </c>
      <c r="I69">
        <v>295</v>
      </c>
      <c r="J69" s="1">
        <v>306.11783684810626</v>
      </c>
      <c r="K69" s="2">
        <f t="shared" si="17"/>
        <v>8.8821631518937352</v>
      </c>
      <c r="L69" s="8">
        <v>916.48588624040417</v>
      </c>
      <c r="M69" s="1">
        <f t="shared" si="14"/>
        <v>15.126775404769766</v>
      </c>
      <c r="N69" s="1">
        <f t="shared" si="18"/>
        <v>4178.9000609762561</v>
      </c>
      <c r="O69" s="1">
        <f t="shared" si="19"/>
        <v>993.11312048358423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9"/>
        <v>0.05</v>
      </c>
      <c r="B70" s="1">
        <f t="shared" si="16"/>
        <v>181.27256906516277</v>
      </c>
      <c r="C70">
        <v>1200</v>
      </c>
      <c r="D70" s="2">
        <v>1.0983564418203777</v>
      </c>
      <c r="E70" s="1">
        <f t="shared" si="20"/>
        <v>49.6632848733502</v>
      </c>
      <c r="F70" s="1">
        <f t="shared" si="21"/>
        <v>198.6531394934008</v>
      </c>
      <c r="G70" s="8">
        <f t="shared" si="15"/>
        <v>1714.7699999999959</v>
      </c>
      <c r="H70">
        <v>315</v>
      </c>
      <c r="I70">
        <v>295</v>
      </c>
      <c r="J70" s="1">
        <v>306.92472615427226</v>
      </c>
      <c r="K70" s="2">
        <f t="shared" si="17"/>
        <v>8.075273845727736</v>
      </c>
      <c r="L70" s="8">
        <v>946.37248510926952</v>
      </c>
      <c r="M70" s="1">
        <f t="shared" si="14"/>
        <v>15.615914948265042</v>
      </c>
      <c r="N70" s="1">
        <f t="shared" si="18"/>
        <v>4178.8291565015516</v>
      </c>
      <c r="O70" s="1">
        <f t="shared" si="19"/>
        <v>992.97980344336986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9"/>
        <v>5.6000000000000001E-2</v>
      </c>
      <c r="B71" s="1">
        <f t="shared" si="16"/>
        <v>203.04851838038081</v>
      </c>
      <c r="C71">
        <v>1200</v>
      </c>
      <c r="D71" s="2">
        <v>1.0983564418203777</v>
      </c>
      <c r="E71" s="1">
        <f t="shared" si="20"/>
        <v>49.6632848733502</v>
      </c>
      <c r="F71" s="1">
        <f t="shared" si="21"/>
        <v>198.6531394934008</v>
      </c>
      <c r="G71" s="8">
        <f t="shared" si="15"/>
        <v>2079.8895384615334</v>
      </c>
      <c r="H71">
        <v>315</v>
      </c>
      <c r="I71">
        <v>295</v>
      </c>
      <c r="J71" s="1">
        <v>307.60008764596853</v>
      </c>
      <c r="K71" s="2">
        <f t="shared" si="17"/>
        <v>7.3999123540314713</v>
      </c>
      <c r="L71" s="8">
        <v>970.85564117063382</v>
      </c>
      <c r="M71" s="1">
        <f t="shared" si="14"/>
        <v>16.016138174397152</v>
      </c>
      <c r="N71" s="1">
        <f t="shared" si="18"/>
        <v>4178.7775299649857</v>
      </c>
      <c r="O71" s="1">
        <f t="shared" si="19"/>
        <v>992.86614651544892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9"/>
        <v>6.2E-2</v>
      </c>
      <c r="B72" s="1">
        <f t="shared" si="16"/>
        <v>224.82587517656862</v>
      </c>
      <c r="C72">
        <v>1200</v>
      </c>
      <c r="D72" s="2">
        <v>1.0983564418203777</v>
      </c>
      <c r="E72" s="1">
        <f t="shared" si="20"/>
        <v>49.6632848733502</v>
      </c>
      <c r="F72" s="1">
        <f t="shared" si="21"/>
        <v>198.6531394934008</v>
      </c>
      <c r="G72" s="8">
        <f t="shared" si="15"/>
        <v>2479.1548923076866</v>
      </c>
      <c r="H72">
        <v>315</v>
      </c>
      <c r="I72">
        <v>295</v>
      </c>
      <c r="J72" s="1">
        <v>308.17289011150081</v>
      </c>
      <c r="K72" s="2">
        <f t="shared" si="17"/>
        <v>6.8271098884991943</v>
      </c>
      <c r="L72" s="8">
        <v>991.27534381670523</v>
      </c>
      <c r="M72" s="1">
        <f t="shared" si="14"/>
        <v>16.34956547903375</v>
      </c>
      <c r="N72" s="1">
        <f t="shared" si="18"/>
        <v>4178.7389552113418</v>
      </c>
      <c r="O72" s="1">
        <f t="shared" si="19"/>
        <v>992.76829157101383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9"/>
        <v>6.8000000000000005E-2</v>
      </c>
      <c r="B73" s="1">
        <f t="shared" si="16"/>
        <v>246.60433815041728</v>
      </c>
      <c r="C73">
        <v>1200</v>
      </c>
      <c r="D73" s="2">
        <v>1.0983564418203777</v>
      </c>
      <c r="E73" s="1">
        <f t="shared" si="20"/>
        <v>49.6632848733502</v>
      </c>
      <c r="F73" s="1">
        <f t="shared" si="21"/>
        <v>198.6531394934008</v>
      </c>
      <c r="G73" s="8">
        <f t="shared" si="15"/>
        <v>2912.5660615384559</v>
      </c>
      <c r="H73">
        <v>315</v>
      </c>
      <c r="I73">
        <v>295</v>
      </c>
      <c r="J73" s="1">
        <v>308.66442466653291</v>
      </c>
      <c r="K73" s="2">
        <f t="shared" si="17"/>
        <v>6.3355753334670908</v>
      </c>
      <c r="L73" s="8">
        <v>1008.5641070285596</v>
      </c>
      <c r="M73" s="1">
        <f t="shared" ref="M73:M104" si="22">((H73-I73)-(J73-I73))/(LN((H73-I73)/(J73-I73)))</f>
        <v>16.631576057256471</v>
      </c>
      <c r="N73" s="1">
        <f t="shared" si="18"/>
        <v>4178.7094801568983</v>
      </c>
      <c r="O73" s="1">
        <f t="shared" si="19"/>
        <v>992.68326679104621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9"/>
        <v>7.3999999999999996E-2</v>
      </c>
      <c r="B74" s="1">
        <f t="shared" si="16"/>
        <v>268.38273813163005</v>
      </c>
      <c r="C74">
        <v>1200</v>
      </c>
      <c r="D74" s="2">
        <v>1.0983564418203777</v>
      </c>
      <c r="E74" s="1">
        <f t="shared" si="20"/>
        <v>49.6632848733502</v>
      </c>
      <c r="F74" s="1">
        <f t="shared" si="21"/>
        <v>198.6531394934008</v>
      </c>
      <c r="G74" s="8">
        <f t="shared" si="15"/>
        <v>3380.1230461538389</v>
      </c>
      <c r="H74">
        <v>315</v>
      </c>
      <c r="I74">
        <v>295</v>
      </c>
      <c r="J74" s="1">
        <v>309.07064038009923</v>
      </c>
      <c r="K74" s="2">
        <f t="shared" si="17"/>
        <v>5.9293596199007652</v>
      </c>
      <c r="L74" s="8">
        <v>1022.6992762463738</v>
      </c>
      <c r="M74" s="1">
        <f t="shared" si="22"/>
        <v>16.861926281577556</v>
      </c>
      <c r="N74" s="1">
        <f t="shared" si="18"/>
        <v>4178.6875392771544</v>
      </c>
      <c r="O74" s="1">
        <f t="shared" si="19"/>
        <v>992.61227400304097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9"/>
        <v>8.0000000000000002E-3</v>
      </c>
      <c r="B75" s="1">
        <f t="shared" si="16"/>
        <v>28.956908520273299</v>
      </c>
      <c r="C75">
        <v>1500</v>
      </c>
      <c r="D75" s="2">
        <v>1.4295125164690383</v>
      </c>
      <c r="E75" s="1">
        <f t="shared" si="20"/>
        <v>64.636837944664038</v>
      </c>
      <c r="F75" s="1">
        <f t="shared" si="21"/>
        <v>258.54735177865615</v>
      </c>
      <c r="G75" s="8">
        <f t="shared" si="15"/>
        <v>115.01606153846123</v>
      </c>
      <c r="H75">
        <v>315</v>
      </c>
      <c r="I75">
        <v>295</v>
      </c>
      <c r="J75" s="1">
        <v>295.61824832050951</v>
      </c>
      <c r="K75" s="2">
        <f t="shared" si="17"/>
        <v>19.381751679490492</v>
      </c>
      <c r="L75" s="8">
        <v>410.88353414332096</v>
      </c>
      <c r="M75" s="1">
        <f t="shared" si="22"/>
        <v>5.5749198591845781</v>
      </c>
      <c r="N75" s="1">
        <f t="shared" si="18"/>
        <v>4181.0303705333154</v>
      </c>
      <c r="O75" s="1">
        <f t="shared" si="19"/>
        <v>994.58130966696797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9"/>
        <v>1.4E-2</v>
      </c>
      <c r="B76" s="1">
        <f t="shared" si="16"/>
        <v>50.687533502962651</v>
      </c>
      <c r="C76">
        <v>1500</v>
      </c>
      <c r="D76" s="2">
        <v>1.4295125164690383</v>
      </c>
      <c r="E76" s="1">
        <f t="shared" si="20"/>
        <v>64.636837944664038</v>
      </c>
      <c r="F76" s="1">
        <f t="shared" si="21"/>
        <v>258.54735177865615</v>
      </c>
      <c r="G76" s="8">
        <f t="shared" si="15"/>
        <v>241.11489230769138</v>
      </c>
      <c r="H76">
        <v>315</v>
      </c>
      <c r="I76">
        <v>295</v>
      </c>
      <c r="J76" s="1">
        <v>297.73687219936312</v>
      </c>
      <c r="K76" s="2">
        <f t="shared" si="17"/>
        <v>17.26312780063688</v>
      </c>
      <c r="L76" s="8">
        <v>639.53224590028128</v>
      </c>
      <c r="M76" s="1">
        <f t="shared" si="22"/>
        <v>8.6796642636299328</v>
      </c>
      <c r="N76" s="1">
        <f t="shared" si="18"/>
        <v>4180.3863716652922</v>
      </c>
      <c r="O76" s="1">
        <f t="shared" si="19"/>
        <v>994.32733291419981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9"/>
        <v>0.02</v>
      </c>
      <c r="B77" s="1">
        <f t="shared" si="16"/>
        <v>72.431902261643486</v>
      </c>
      <c r="C77">
        <v>1500</v>
      </c>
      <c r="D77" s="2">
        <v>1.4295125164690383</v>
      </c>
      <c r="E77" s="1">
        <f t="shared" si="20"/>
        <v>64.636837944664038</v>
      </c>
      <c r="F77" s="1">
        <f t="shared" si="21"/>
        <v>258.54735177865615</v>
      </c>
      <c r="G77" s="8">
        <f t="shared" si="15"/>
        <v>401.35953846153689</v>
      </c>
      <c r="H77">
        <v>315</v>
      </c>
      <c r="I77">
        <v>295</v>
      </c>
      <c r="J77" s="1">
        <v>299.9588571158892</v>
      </c>
      <c r="K77" s="2">
        <f t="shared" si="17"/>
        <v>15.041142884110798</v>
      </c>
      <c r="L77" s="8">
        <v>795.15637163702559</v>
      </c>
      <c r="M77" s="1">
        <f t="shared" si="22"/>
        <v>10.785606543625878</v>
      </c>
      <c r="N77" s="1">
        <f t="shared" si="18"/>
        <v>4179.839472603272</v>
      </c>
      <c r="O77" s="1">
        <f t="shared" si="19"/>
        <v>994.0371266229713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9"/>
        <v>2.5999999999999999E-2</v>
      </c>
      <c r="B78" s="1">
        <f t="shared" si="16"/>
        <v>94.186363255588759</v>
      </c>
      <c r="C78">
        <v>1500</v>
      </c>
      <c r="D78" s="2">
        <v>1.4295125164690383</v>
      </c>
      <c r="E78" s="1">
        <f t="shared" si="20"/>
        <v>64.636837944664038</v>
      </c>
      <c r="F78" s="1">
        <f t="shared" si="21"/>
        <v>258.54735177865615</v>
      </c>
      <c r="G78" s="8">
        <f t="shared" si="15"/>
        <v>595.74999999999773</v>
      </c>
      <c r="H78">
        <v>315</v>
      </c>
      <c r="I78">
        <v>295</v>
      </c>
      <c r="J78" s="1">
        <v>301.83053505223319</v>
      </c>
      <c r="K78" s="2">
        <f t="shared" si="17"/>
        <v>13.169464947766812</v>
      </c>
      <c r="L78" s="8">
        <v>904.27477574628733</v>
      </c>
      <c r="M78" s="1">
        <f t="shared" si="22"/>
        <v>12.258313519840566</v>
      </c>
      <c r="N78" s="1">
        <f t="shared" si="18"/>
        <v>4179.4711161869054</v>
      </c>
      <c r="O78" s="1">
        <f t="shared" si="19"/>
        <v>993.77443575353277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9"/>
        <v>3.2000000000000001E-2</v>
      </c>
      <c r="B79" s="1">
        <f t="shared" si="16"/>
        <v>115.94786129725225</v>
      </c>
      <c r="C79">
        <v>1500</v>
      </c>
      <c r="D79" s="2">
        <v>1.4295125164690383</v>
      </c>
      <c r="E79" s="1">
        <f t="shared" si="20"/>
        <v>64.636837944664038</v>
      </c>
      <c r="F79" s="1">
        <f t="shared" si="21"/>
        <v>258.54735177865615</v>
      </c>
      <c r="G79" s="8">
        <f t="shared" ref="G79:G110" si="23">G67</f>
        <v>824.28627692307418</v>
      </c>
      <c r="H79">
        <v>315</v>
      </c>
      <c r="I79">
        <v>295</v>
      </c>
      <c r="J79" s="1">
        <v>303.34550568638605</v>
      </c>
      <c r="K79" s="2">
        <f t="shared" si="17"/>
        <v>11.654494313613952</v>
      </c>
      <c r="L79" s="8">
        <v>984.19570226780752</v>
      </c>
      <c r="M79" s="1">
        <f t="shared" si="22"/>
        <v>13.334522531826138</v>
      </c>
      <c r="N79" s="1">
        <f t="shared" si="18"/>
        <v>4179.2288717296087</v>
      </c>
      <c r="O79" s="1">
        <f t="shared" si="19"/>
        <v>993.55002076894743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4">A68</f>
        <v>3.7999999999999999E-2</v>
      </c>
      <c r="B80" s="1">
        <f t="shared" si="16"/>
        <v>137.7143217308307</v>
      </c>
      <c r="C80">
        <v>1500</v>
      </c>
      <c r="D80" s="2">
        <v>1.4295125164690383</v>
      </c>
      <c r="E80" s="1">
        <f t="shared" si="20"/>
        <v>64.636837944664038</v>
      </c>
      <c r="F80" s="1">
        <f t="shared" si="21"/>
        <v>258.54735177865615</v>
      </c>
      <c r="G80" s="8">
        <f t="shared" si="23"/>
        <v>1086.9683692307658</v>
      </c>
      <c r="H80">
        <v>315</v>
      </c>
      <c r="I80">
        <v>295</v>
      </c>
      <c r="J80" s="1">
        <v>304.57267070558635</v>
      </c>
      <c r="K80" s="2">
        <f t="shared" si="17"/>
        <v>10.427329294413653</v>
      </c>
      <c r="L80" s="8">
        <v>1045.0092773078202</v>
      </c>
      <c r="M80" s="1">
        <f t="shared" si="22"/>
        <v>14.151799325335015</v>
      </c>
      <c r="N80" s="1">
        <f t="shared" si="18"/>
        <v>4179.0661282439942</v>
      </c>
      <c r="O80" s="1">
        <f t="shared" si="19"/>
        <v>993.36073605606703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4"/>
        <v>4.3999999999999997E-2</v>
      </c>
      <c r="B81" s="1">
        <f t="shared" si="16"/>
        <v>159.48436798031918</v>
      </c>
      <c r="C81">
        <v>1500</v>
      </c>
      <c r="D81" s="2">
        <v>1.4295125164690383</v>
      </c>
      <c r="E81" s="1">
        <f t="shared" si="20"/>
        <v>64.636837944664038</v>
      </c>
      <c r="F81" s="1">
        <f t="shared" si="21"/>
        <v>258.54735177865615</v>
      </c>
      <c r="G81" s="8">
        <f t="shared" si="23"/>
        <v>1383.7962769230728</v>
      </c>
      <c r="H81">
        <v>315</v>
      </c>
      <c r="I81">
        <v>295</v>
      </c>
      <c r="J81" s="1">
        <v>305.57799948289426</v>
      </c>
      <c r="K81" s="2">
        <f t="shared" si="17"/>
        <v>9.4220005171057437</v>
      </c>
      <c r="L81" s="8">
        <v>1092.7497143672615</v>
      </c>
      <c r="M81" s="1">
        <f t="shared" si="22"/>
        <v>14.792232524297535</v>
      </c>
      <c r="N81" s="1">
        <f t="shared" si="18"/>
        <v>4178.9534072071319</v>
      </c>
      <c r="O81" s="1">
        <f t="shared" si="19"/>
        <v>993.20078830263174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4"/>
        <v>0.05</v>
      </c>
      <c r="B82" s="1">
        <f t="shared" si="16"/>
        <v>181.25707278801988</v>
      </c>
      <c r="C82">
        <v>1500</v>
      </c>
      <c r="D82" s="2">
        <v>1.4295125164690383</v>
      </c>
      <c r="E82" s="1">
        <f t="shared" si="20"/>
        <v>64.636837944664038</v>
      </c>
      <c r="F82" s="1">
        <f t="shared" si="21"/>
        <v>258.54735177865615</v>
      </c>
      <c r="G82" s="8">
        <f t="shared" si="23"/>
        <v>1714.7699999999959</v>
      </c>
      <c r="H82">
        <v>315</v>
      </c>
      <c r="I82">
        <v>295</v>
      </c>
      <c r="J82" s="1">
        <v>306.41282494086403</v>
      </c>
      <c r="K82" s="2">
        <f t="shared" si="17"/>
        <v>8.5871750591359728</v>
      </c>
      <c r="L82" s="8">
        <v>1131.1897044259856</v>
      </c>
      <c r="M82" s="1">
        <f t="shared" si="22"/>
        <v>15.307055963900897</v>
      </c>
      <c r="N82" s="1">
        <f t="shared" si="18"/>
        <v>4178.8729378703865</v>
      </c>
      <c r="O82" s="1">
        <f t="shared" si="19"/>
        <v>993.06469662847292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4"/>
        <v>5.6000000000000001E-2</v>
      </c>
      <c r="B83" s="1">
        <f t="shared" si="16"/>
        <v>203.0317961807875</v>
      </c>
      <c r="C83">
        <v>1500</v>
      </c>
      <c r="D83" s="2">
        <v>1.4295125164690383</v>
      </c>
      <c r="E83" s="1">
        <f t="shared" si="20"/>
        <v>64.636837944664038</v>
      </c>
      <c r="F83" s="1">
        <f t="shared" si="21"/>
        <v>258.54735177865615</v>
      </c>
      <c r="G83" s="8">
        <f t="shared" si="23"/>
        <v>2079.8895384615334</v>
      </c>
      <c r="H83">
        <v>315</v>
      </c>
      <c r="I83">
        <v>295</v>
      </c>
      <c r="J83" s="1">
        <v>307.11530038117434</v>
      </c>
      <c r="K83" s="2">
        <f t="shared" si="17"/>
        <v>7.8846996188256639</v>
      </c>
      <c r="L83" s="8">
        <v>1162.7918388456296</v>
      </c>
      <c r="M83" s="1">
        <f t="shared" si="22"/>
        <v>15.729662164797327</v>
      </c>
      <c r="N83" s="1">
        <f t="shared" si="18"/>
        <v>4178.813894907672</v>
      </c>
      <c r="O83" s="1">
        <f t="shared" si="19"/>
        <v>992.94792142058111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4"/>
        <v>6.2E-2</v>
      </c>
      <c r="B84" s="1">
        <f t="shared" si="16"/>
        <v>224.80808510966651</v>
      </c>
      <c r="C84">
        <v>1500</v>
      </c>
      <c r="D84" s="2">
        <v>1.4295125164690383</v>
      </c>
      <c r="E84" s="1">
        <f t="shared" si="20"/>
        <v>64.636837944664038</v>
      </c>
      <c r="F84" s="1">
        <f t="shared" si="21"/>
        <v>258.54735177865615</v>
      </c>
      <c r="G84" s="8">
        <f t="shared" si="23"/>
        <v>2479.1548923076866</v>
      </c>
      <c r="H84">
        <v>315</v>
      </c>
      <c r="I84">
        <v>295</v>
      </c>
      <c r="J84" s="1">
        <v>307.71363834284261</v>
      </c>
      <c r="K84" s="2">
        <f t="shared" si="17"/>
        <v>7.2863616571573857</v>
      </c>
      <c r="L84" s="8">
        <v>1189.2257437039748</v>
      </c>
      <c r="M84" s="1">
        <f t="shared" si="22"/>
        <v>16.082660952364591</v>
      </c>
      <c r="N84" s="1">
        <f t="shared" si="18"/>
        <v>4178.7695113148238</v>
      </c>
      <c r="O84" s="1">
        <f t="shared" si="19"/>
        <v>992.84685375580671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4"/>
        <v>6.8000000000000005E-2</v>
      </c>
      <c r="B85" s="1">
        <f t="shared" si="16"/>
        <v>246.58561109423817</v>
      </c>
      <c r="C85">
        <v>1500</v>
      </c>
      <c r="D85" s="2">
        <v>1.4295125164690383</v>
      </c>
      <c r="E85" s="1">
        <f t="shared" si="20"/>
        <v>64.636837944664038</v>
      </c>
      <c r="F85" s="1">
        <f t="shared" si="21"/>
        <v>258.54735177865615</v>
      </c>
      <c r="G85" s="8">
        <f t="shared" si="23"/>
        <v>2912.5660615384559</v>
      </c>
      <c r="H85">
        <v>315</v>
      </c>
      <c r="I85">
        <v>295</v>
      </c>
      <c r="J85" s="1">
        <v>308.22887324739253</v>
      </c>
      <c r="K85" s="2">
        <f t="shared" si="17"/>
        <v>6.7711267526074721</v>
      </c>
      <c r="L85" s="8">
        <v>1211.6610429095495</v>
      </c>
      <c r="M85" s="1">
        <f t="shared" si="22"/>
        <v>16.381871933306819</v>
      </c>
      <c r="N85" s="1">
        <f t="shared" si="18"/>
        <v>4178.7354322716164</v>
      </c>
      <c r="O85" s="1">
        <f t="shared" si="19"/>
        <v>992.75865657239933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4"/>
        <v>7.3999999999999996E-2</v>
      </c>
      <c r="B86" s="1">
        <f t="shared" si="16"/>
        <v>268.36314283202051</v>
      </c>
      <c r="C86">
        <v>1500</v>
      </c>
      <c r="D86" s="2">
        <v>1.4295125164690383</v>
      </c>
      <c r="E86" s="1">
        <f t="shared" si="20"/>
        <v>64.636837944664038</v>
      </c>
      <c r="F86" s="1">
        <f t="shared" si="21"/>
        <v>258.54735177865615</v>
      </c>
      <c r="G86" s="8">
        <f t="shared" si="23"/>
        <v>3380.1230461538389</v>
      </c>
      <c r="H86">
        <v>315</v>
      </c>
      <c r="I86">
        <v>295</v>
      </c>
      <c r="J86" s="1">
        <v>308.65588379615667</v>
      </c>
      <c r="K86" s="2">
        <f t="shared" si="17"/>
        <v>6.3441162038433276</v>
      </c>
      <c r="L86" s="8">
        <v>1230.0411612962266</v>
      </c>
      <c r="M86" s="1">
        <f t="shared" si="22"/>
        <v>16.626706987123114</v>
      </c>
      <c r="N86" s="1">
        <f t="shared" si="18"/>
        <v>4178.7099646100896</v>
      </c>
      <c r="O86" s="1">
        <f t="shared" si="19"/>
        <v>992.68475241680517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4"/>
        <v>8.0000000000000002E-3</v>
      </c>
      <c r="B87" s="1">
        <f t="shared" si="16"/>
        <v>28.956241838459963</v>
      </c>
      <c r="C87">
        <v>2000</v>
      </c>
      <c r="D87" s="2">
        <v>1.9982586171475625</v>
      </c>
      <c r="E87" s="1">
        <f t="shared" si="20"/>
        <v>90.353261632944182</v>
      </c>
      <c r="F87" s="1">
        <f t="shared" si="21"/>
        <v>361.41304653177673</v>
      </c>
      <c r="G87" s="8">
        <f t="shared" si="23"/>
        <v>115.01606153846123</v>
      </c>
      <c r="H87">
        <v>315</v>
      </c>
      <c r="I87">
        <v>295</v>
      </c>
      <c r="J87" s="1">
        <v>295.41736206704559</v>
      </c>
      <c r="K87" s="2">
        <f t="shared" si="17"/>
        <v>19.582637932954412</v>
      </c>
      <c r="L87" s="8">
        <v>470.93907558052899</v>
      </c>
      <c r="M87" s="1">
        <f t="shared" si="22"/>
        <v>5.0607232708274985</v>
      </c>
      <c r="N87" s="1">
        <f t="shared" si="18"/>
        <v>4181.0980776345468</v>
      </c>
      <c r="O87" s="1">
        <f t="shared" si="19"/>
        <v>994.60420867695484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4"/>
        <v>1.4E-2</v>
      </c>
      <c r="B88" s="1">
        <f t="shared" si="16"/>
        <v>50.684051984507498</v>
      </c>
      <c r="C88">
        <v>2000</v>
      </c>
      <c r="D88" s="2">
        <v>1.9982586171475625</v>
      </c>
      <c r="E88" s="1">
        <f t="shared" si="20"/>
        <v>90.353261632944182</v>
      </c>
      <c r="F88" s="1">
        <f t="shared" si="21"/>
        <v>361.41304653177673</v>
      </c>
      <c r="G88" s="8">
        <f t="shared" si="23"/>
        <v>241.11489230769138</v>
      </c>
      <c r="H88">
        <v>315</v>
      </c>
      <c r="I88">
        <v>295</v>
      </c>
      <c r="J88" s="1">
        <v>297.18523631131922</v>
      </c>
      <c r="K88" s="2">
        <f t="shared" si="17"/>
        <v>17.814763688680785</v>
      </c>
      <c r="L88" s="8">
        <v>748.71286764647164</v>
      </c>
      <c r="M88" s="1">
        <f t="shared" si="22"/>
        <v>8.0463852348474738</v>
      </c>
      <c r="N88" s="1">
        <f t="shared" si="18"/>
        <v>4180.5420417786545</v>
      </c>
      <c r="O88" s="1">
        <f t="shared" si="19"/>
        <v>994.395633865376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4"/>
        <v>0.02</v>
      </c>
      <c r="B89" s="1">
        <f t="shared" si="16"/>
        <v>72.424808328376756</v>
      </c>
      <c r="C89">
        <v>2000</v>
      </c>
      <c r="D89" s="2">
        <v>1.9982586171475625</v>
      </c>
      <c r="E89" s="1">
        <f t="shared" si="20"/>
        <v>90.353261632944182</v>
      </c>
      <c r="F89" s="1">
        <f t="shared" si="21"/>
        <v>361.41304653177673</v>
      </c>
      <c r="G89" s="8">
        <f t="shared" si="23"/>
        <v>401.35953846153689</v>
      </c>
      <c r="H89">
        <v>315</v>
      </c>
      <c r="I89">
        <v>295</v>
      </c>
      <c r="J89" s="1">
        <v>299.2334781314089</v>
      </c>
      <c r="K89" s="2">
        <f t="shared" si="17"/>
        <v>15.766521868591099</v>
      </c>
      <c r="L89" s="8">
        <v>945.65427357265071</v>
      </c>
      <c r="M89" s="1">
        <f t="shared" si="22"/>
        <v>10.154206819033273</v>
      </c>
      <c r="N89" s="1">
        <f t="shared" si="18"/>
        <v>4180.0043509587413</v>
      </c>
      <c r="O89" s="1">
        <f t="shared" si="19"/>
        <v>994.13449150668566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4"/>
        <v>2.5999999999999999E-2</v>
      </c>
      <c r="B90" s="1">
        <f t="shared" si="16"/>
        <v>94.175735591161072</v>
      </c>
      <c r="C90">
        <v>2000</v>
      </c>
      <c r="D90" s="2">
        <v>1.9982586171475625</v>
      </c>
      <c r="E90" s="1">
        <f t="shared" si="20"/>
        <v>90.353261632944182</v>
      </c>
      <c r="F90" s="1">
        <f t="shared" si="21"/>
        <v>361.41304653177673</v>
      </c>
      <c r="G90" s="8">
        <f t="shared" si="23"/>
        <v>595.74999999999773</v>
      </c>
      <c r="H90">
        <v>315</v>
      </c>
      <c r="I90">
        <v>295</v>
      </c>
      <c r="J90" s="1">
        <v>301.04565707004889</v>
      </c>
      <c r="K90" s="2">
        <f t="shared" si="17"/>
        <v>13.95434292995111</v>
      </c>
      <c r="L90" s="8">
        <v>1087.162847178266</v>
      </c>
      <c r="M90" s="1">
        <f t="shared" si="22"/>
        <v>11.66368696540334</v>
      </c>
      <c r="N90" s="1">
        <f t="shared" si="18"/>
        <v>4179.6158861259992</v>
      </c>
      <c r="O90" s="1">
        <f t="shared" si="19"/>
        <v>993.8865824880786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4"/>
        <v>3.2000000000000001E-2</v>
      </c>
      <c r="B91" s="1">
        <f t="shared" si="16"/>
        <v>115.93405308049977</v>
      </c>
      <c r="C91">
        <v>2000</v>
      </c>
      <c r="D91" s="2">
        <v>1.9982586171475625</v>
      </c>
      <c r="E91" s="1">
        <f t="shared" si="20"/>
        <v>90.353261632944182</v>
      </c>
      <c r="F91" s="1">
        <f t="shared" si="21"/>
        <v>361.41304653177673</v>
      </c>
      <c r="G91" s="8">
        <f t="shared" si="23"/>
        <v>824.28627692307418</v>
      </c>
      <c r="H91">
        <v>315</v>
      </c>
      <c r="I91">
        <v>295</v>
      </c>
      <c r="J91" s="1">
        <v>302.55538462581376</v>
      </c>
      <c r="K91" s="2">
        <f t="shared" si="17"/>
        <v>12.444615374186242</v>
      </c>
      <c r="L91" s="8">
        <v>1192.4654006334149</v>
      </c>
      <c r="M91" s="1">
        <f t="shared" si="22"/>
        <v>12.783745528298452</v>
      </c>
      <c r="N91" s="1">
        <f t="shared" si="18"/>
        <v>4179.3492768335173</v>
      </c>
      <c r="O91" s="1">
        <f t="shared" si="19"/>
        <v>993.66835661313371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4"/>
        <v>3.7999999999999999E-2</v>
      </c>
      <c r="B92" s="1">
        <f t="shared" si="16"/>
        <v>137.69773029838015</v>
      </c>
      <c r="C92">
        <v>2000</v>
      </c>
      <c r="D92" s="2">
        <v>1.9982586171475625</v>
      </c>
      <c r="E92" s="1">
        <f t="shared" si="20"/>
        <v>90.353261632944182</v>
      </c>
      <c r="F92" s="1">
        <f t="shared" si="21"/>
        <v>361.41304653177673</v>
      </c>
      <c r="G92" s="8">
        <f t="shared" si="23"/>
        <v>1086.9683692307658</v>
      </c>
      <c r="H92">
        <v>315</v>
      </c>
      <c r="I92">
        <v>295</v>
      </c>
      <c r="J92" s="1">
        <v>303.80170680062321</v>
      </c>
      <c r="K92" s="2">
        <f t="shared" si="17"/>
        <v>11.198293199376792</v>
      </c>
      <c r="L92" s="8">
        <v>1273.4875135968464</v>
      </c>
      <c r="M92" s="1">
        <f t="shared" si="22"/>
        <v>13.64336720108644</v>
      </c>
      <c r="N92" s="1">
        <f t="shared" si="18"/>
        <v>4179.1650145068361</v>
      </c>
      <c r="O92" s="1">
        <f t="shared" si="19"/>
        <v>993.48042777150476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4"/>
        <v>4.3999999999999997E-2</v>
      </c>
      <c r="B93" s="1">
        <f t="shared" si="16"/>
        <v>159.46535976971916</v>
      </c>
      <c r="C93">
        <v>2000</v>
      </c>
      <c r="D93" s="2">
        <v>1.9982586171475625</v>
      </c>
      <c r="E93" s="1">
        <f t="shared" si="20"/>
        <v>90.353261632944182</v>
      </c>
      <c r="F93" s="1">
        <f t="shared" si="21"/>
        <v>361.41304653177673</v>
      </c>
      <c r="G93" s="8">
        <f t="shared" si="23"/>
        <v>1383.7962769230728</v>
      </c>
      <c r="H93">
        <v>315</v>
      </c>
      <c r="I93">
        <v>295</v>
      </c>
      <c r="J93" s="1">
        <v>304.83652819265592</v>
      </c>
      <c r="K93" s="2">
        <f t="shared" si="17"/>
        <v>10.163471807344081</v>
      </c>
      <c r="L93" s="8">
        <v>1337.6177326946342</v>
      </c>
      <c r="M93" s="1">
        <f t="shared" si="22"/>
        <v>14.322223799138177</v>
      </c>
      <c r="N93" s="1">
        <f t="shared" si="18"/>
        <v>4179.0348075558377</v>
      </c>
      <c r="O93" s="1">
        <f t="shared" si="19"/>
        <v>993.31917746112617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4"/>
        <v>0.05</v>
      </c>
      <c r="B94" s="1">
        <f t="shared" si="16"/>
        <v>181.2359646195595</v>
      </c>
      <c r="C94">
        <v>2000</v>
      </c>
      <c r="D94" s="2">
        <v>1.9982586171475625</v>
      </c>
      <c r="E94" s="1">
        <f t="shared" si="20"/>
        <v>90.353261632944182</v>
      </c>
      <c r="F94" s="1">
        <f t="shared" si="21"/>
        <v>361.41304653177673</v>
      </c>
      <c r="G94" s="8">
        <f t="shared" si="23"/>
        <v>1714.7699999999959</v>
      </c>
      <c r="H94">
        <v>315</v>
      </c>
      <c r="I94">
        <v>295</v>
      </c>
      <c r="J94" s="1">
        <v>305.70449353770147</v>
      </c>
      <c r="K94" s="2">
        <f t="shared" si="17"/>
        <v>9.2955064622985333</v>
      </c>
      <c r="L94" s="8">
        <v>1389.5838907536267</v>
      </c>
      <c r="M94" s="1">
        <f t="shared" si="22"/>
        <v>14.871176569644675</v>
      </c>
      <c r="N94" s="1">
        <f t="shared" si="18"/>
        <v>4178.9404691381578</v>
      </c>
      <c r="O94" s="1">
        <f t="shared" si="19"/>
        <v>993.1803567677423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4"/>
        <v>5.6000000000000001E-2</v>
      </c>
      <c r="B95" s="1">
        <f t="shared" si="16"/>
        <v>203.008855687509</v>
      </c>
      <c r="C95">
        <v>2000</v>
      </c>
      <c r="D95" s="2">
        <v>1.9982586171475625</v>
      </c>
      <c r="E95" s="1">
        <f t="shared" si="20"/>
        <v>90.353261632944182</v>
      </c>
      <c r="F95" s="1">
        <f t="shared" si="21"/>
        <v>361.41304653177673</v>
      </c>
      <c r="G95" s="8">
        <f t="shared" si="23"/>
        <v>2079.8895384615334</v>
      </c>
      <c r="H95">
        <v>315</v>
      </c>
      <c r="I95">
        <v>295</v>
      </c>
      <c r="J95" s="1">
        <v>306.44054839080519</v>
      </c>
      <c r="K95" s="2">
        <f t="shared" si="17"/>
        <v>8.5594516091948094</v>
      </c>
      <c r="L95" s="8">
        <v>1432.5234491396047</v>
      </c>
      <c r="M95" s="1">
        <f t="shared" si="22"/>
        <v>15.323910799827557</v>
      </c>
      <c r="N95" s="1">
        <f t="shared" si="18"/>
        <v>4178.870460865548</v>
      </c>
      <c r="O95" s="1">
        <f t="shared" si="19"/>
        <v>993.06012694501533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4"/>
        <v>6.2E-2</v>
      </c>
      <c r="B96" s="1">
        <f t="shared" si="16"/>
        <v>224.78353684692181</v>
      </c>
      <c r="C96">
        <v>2000</v>
      </c>
      <c r="D96" s="2">
        <v>1.9982586171475625</v>
      </c>
      <c r="E96" s="1">
        <f t="shared" si="20"/>
        <v>90.353261632944182</v>
      </c>
      <c r="F96" s="1">
        <f t="shared" si="21"/>
        <v>361.41304653177673</v>
      </c>
      <c r="G96" s="8">
        <f t="shared" si="23"/>
        <v>2479.1548923076866</v>
      </c>
      <c r="H96">
        <v>315</v>
      </c>
      <c r="I96">
        <v>295</v>
      </c>
      <c r="J96" s="1">
        <v>307.07138785713704</v>
      </c>
      <c r="K96" s="2">
        <f t="shared" si="17"/>
        <v>7.9286121428629599</v>
      </c>
      <c r="L96" s="8">
        <v>1468.5902075557435</v>
      </c>
      <c r="M96" s="1">
        <f t="shared" si="22"/>
        <v>15.703510130289024</v>
      </c>
      <c r="N96" s="1">
        <f t="shared" si="18"/>
        <v>4178.8173624699803</v>
      </c>
      <c r="O96" s="1">
        <f t="shared" si="19"/>
        <v>992.95528102665185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4"/>
        <v>6.8000000000000005E-2</v>
      </c>
      <c r="B97" s="1">
        <f t="shared" si="16"/>
        <v>246.55964357754192</v>
      </c>
      <c r="C97">
        <v>2000</v>
      </c>
      <c r="D97" s="2">
        <v>1.9982586171475625</v>
      </c>
      <c r="E97" s="1">
        <f t="shared" si="20"/>
        <v>90.353261632944182</v>
      </c>
      <c r="F97" s="1">
        <f t="shared" si="21"/>
        <v>361.41304653177673</v>
      </c>
      <c r="G97" s="8">
        <f t="shared" si="23"/>
        <v>2912.5660615384559</v>
      </c>
      <c r="H97">
        <v>315</v>
      </c>
      <c r="I97">
        <v>295</v>
      </c>
      <c r="J97" s="1">
        <v>307.61737132007067</v>
      </c>
      <c r="K97" s="2">
        <f t="shared" si="17"/>
        <v>7.3826286799293257</v>
      </c>
      <c r="L97" s="8">
        <v>1499.3077278916314</v>
      </c>
      <c r="M97" s="1">
        <f t="shared" si="22"/>
        <v>16.026277543248252</v>
      </c>
      <c r="N97" s="1">
        <f t="shared" si="18"/>
        <v>4178.7762973881672</v>
      </c>
      <c r="O97" s="1">
        <f t="shared" si="19"/>
        <v>992.86321333041474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4"/>
        <v>7.3999999999999996E-2</v>
      </c>
      <c r="B98" s="1">
        <f t="shared" ref="B98:B129" si="25">A98/O98*3600*1000</f>
        <v>268.33586398837588</v>
      </c>
      <c r="C98">
        <v>2000</v>
      </c>
      <c r="D98" s="2">
        <v>1.9982586171475625</v>
      </c>
      <c r="E98" s="1">
        <f t="shared" si="20"/>
        <v>90.353261632944182</v>
      </c>
      <c r="F98" s="1">
        <f t="shared" si="21"/>
        <v>361.41304653177673</v>
      </c>
      <c r="G98" s="8">
        <f t="shared" si="23"/>
        <v>3380.1230461538389</v>
      </c>
      <c r="H98">
        <v>315</v>
      </c>
      <c r="I98">
        <v>295</v>
      </c>
      <c r="J98" s="1">
        <v>308.07173986121558</v>
      </c>
      <c r="K98" s="2">
        <f t="shared" si="17"/>
        <v>6.9282601387844238</v>
      </c>
      <c r="L98" s="8">
        <v>1524.5458987933562</v>
      </c>
      <c r="M98" s="1">
        <f t="shared" si="22"/>
        <v>16.291069571181986</v>
      </c>
      <c r="N98" s="1">
        <f t="shared" si="18"/>
        <v>4178.7454305218371</v>
      </c>
      <c r="O98" s="1">
        <f t="shared" si="19"/>
        <v>992.7856680817747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4"/>
        <v>8.0000000000000002E-3</v>
      </c>
      <c r="B99" s="1">
        <f t="shared" si="25"/>
        <v>28.955849219779683</v>
      </c>
      <c r="C99">
        <v>2500</v>
      </c>
      <c r="D99" s="2">
        <v>2.5606974767237594</v>
      </c>
      <c r="E99" s="1">
        <f t="shared" si="20"/>
        <v>115.78449710754151</v>
      </c>
      <c r="F99" s="1">
        <f t="shared" si="21"/>
        <v>463.13798843016605</v>
      </c>
      <c r="G99" s="8">
        <f t="shared" si="23"/>
        <v>115.01606153846123</v>
      </c>
      <c r="H99">
        <v>315</v>
      </c>
      <c r="I99">
        <v>295</v>
      </c>
      <c r="J99" s="1">
        <v>295.29819145214861</v>
      </c>
      <c r="K99" s="2">
        <f t="shared" ref="K99:K130" si="26">H99-J99</f>
        <v>19.701808547851385</v>
      </c>
      <c r="L99" s="8">
        <v>512.51935016362404</v>
      </c>
      <c r="M99" s="1">
        <f t="shared" si="22"/>
        <v>4.6844914803359599</v>
      </c>
      <c r="N99" s="1">
        <f t="shared" ref="N99:N130" si="27">((W99 + X99*H99 +Y99*H99^2 +  Z99*H99^3)+(W99 + X99*J99 + Y99*J99^2 +  Z99*J99^3))/2</f>
        <v>4181.138806060394</v>
      </c>
      <c r="O99" s="1">
        <f t="shared" ref="O99:O130" si="28">((S99 + T99*H99 + U99*H99^2 +  V99*H99^3)+(S99 + T99*J99 + U99*J99^2 +  V99*J99^3))/2</f>
        <v>994.61769473253025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4"/>
        <v>1.4E-2</v>
      </c>
      <c r="B100" s="1">
        <f t="shared" si="25"/>
        <v>50.681681242103146</v>
      </c>
      <c r="C100">
        <v>2500</v>
      </c>
      <c r="D100" s="2">
        <v>2.5606974767237594</v>
      </c>
      <c r="E100" s="1">
        <f t="shared" si="20"/>
        <v>115.78449710754151</v>
      </c>
      <c r="F100" s="1">
        <f t="shared" si="21"/>
        <v>463.13798843016605</v>
      </c>
      <c r="G100" s="8">
        <f t="shared" si="23"/>
        <v>241.11489230769138</v>
      </c>
      <c r="H100">
        <v>315</v>
      </c>
      <c r="I100">
        <v>295</v>
      </c>
      <c r="J100" s="1">
        <v>296.8023453621517</v>
      </c>
      <c r="K100" s="2">
        <f t="shared" si="26"/>
        <v>18.197654637848302</v>
      </c>
      <c r="L100" s="8">
        <v>827.32596581164171</v>
      </c>
      <c r="M100" s="1">
        <f t="shared" si="22"/>
        <v>7.5614251988577239</v>
      </c>
      <c r="N100" s="1">
        <f t="shared" si="27"/>
        <v>4180.6549774127925</v>
      </c>
      <c r="O100" s="1">
        <f t="shared" si="28"/>
        <v>994.44214881590915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4"/>
        <v>0.02</v>
      </c>
      <c r="B101" s="1">
        <f t="shared" si="25"/>
        <v>72.419685055759942</v>
      </c>
      <c r="C101">
        <v>2500</v>
      </c>
      <c r="D101" s="2">
        <v>2.5606974767237594</v>
      </c>
      <c r="E101" s="1">
        <f t="shared" si="20"/>
        <v>115.78449710754151</v>
      </c>
      <c r="F101" s="1">
        <f t="shared" si="21"/>
        <v>463.13798843016605</v>
      </c>
      <c r="G101" s="8">
        <f t="shared" si="23"/>
        <v>401.35953846153689</v>
      </c>
      <c r="H101">
        <v>315</v>
      </c>
      <c r="I101">
        <v>295</v>
      </c>
      <c r="J101" s="1">
        <v>298.69740476964381</v>
      </c>
      <c r="K101" s="2">
        <f t="shared" si="26"/>
        <v>16.302595230356189</v>
      </c>
      <c r="L101" s="8">
        <v>1057.7979233850451</v>
      </c>
      <c r="M101" s="1">
        <f t="shared" si="22"/>
        <v>9.6573570734777938</v>
      </c>
      <c r="N101" s="1">
        <f t="shared" si="27"/>
        <v>4180.1345755798257</v>
      </c>
      <c r="O101" s="1">
        <f t="shared" si="28"/>
        <v>994.20482075506402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4"/>
        <v>2.5999999999999999E-2</v>
      </c>
      <c r="B102" s="1">
        <f t="shared" si="25"/>
        <v>94.167795185766252</v>
      </c>
      <c r="C102">
        <v>2500</v>
      </c>
      <c r="D102" s="2">
        <v>2.5606974767237594</v>
      </c>
      <c r="E102" s="1">
        <f t="shared" si="20"/>
        <v>115.78449710754151</v>
      </c>
      <c r="F102" s="1">
        <f t="shared" si="21"/>
        <v>463.13798843016605</v>
      </c>
      <c r="G102" s="8">
        <f t="shared" si="23"/>
        <v>595.74999999999773</v>
      </c>
      <c r="H102">
        <v>315</v>
      </c>
      <c r="I102">
        <v>295</v>
      </c>
      <c r="J102" s="1">
        <v>300.44560556808869</v>
      </c>
      <c r="K102" s="2">
        <f t="shared" si="26"/>
        <v>14.554394431911305</v>
      </c>
      <c r="L102" s="8">
        <v>1226.7329281529039</v>
      </c>
      <c r="M102" s="1">
        <f t="shared" si="22"/>
        <v>11.187742077814237</v>
      </c>
      <c r="N102" s="1">
        <f t="shared" si="27"/>
        <v>4179.7359303887679</v>
      </c>
      <c r="O102" s="1">
        <f t="shared" si="28"/>
        <v>993.97038887184146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4"/>
        <v>3.2000000000000001E-2</v>
      </c>
      <c r="B103" s="1">
        <f t="shared" si="25"/>
        <v>115.92350012392572</v>
      </c>
      <c r="C103">
        <v>2500</v>
      </c>
      <c r="D103" s="2">
        <v>2.5606974767237594</v>
      </c>
      <c r="E103" s="1">
        <f t="shared" si="20"/>
        <v>115.78449710754151</v>
      </c>
      <c r="F103" s="1">
        <f t="shared" si="21"/>
        <v>463.13798843016605</v>
      </c>
      <c r="G103" s="8">
        <f t="shared" si="23"/>
        <v>824.28627692307418</v>
      </c>
      <c r="H103">
        <v>315</v>
      </c>
      <c r="I103">
        <v>295</v>
      </c>
      <c r="J103" s="1">
        <v>301.93831615578512</v>
      </c>
      <c r="K103" s="2">
        <f t="shared" si="26"/>
        <v>13.061683844214883</v>
      </c>
      <c r="L103" s="8">
        <v>1354.1039998021129</v>
      </c>
      <c r="M103" s="1">
        <f t="shared" si="22"/>
        <v>12.337786930607505</v>
      </c>
      <c r="N103" s="1">
        <f t="shared" si="27"/>
        <v>4179.4522908442186</v>
      </c>
      <c r="O103" s="1">
        <f t="shared" si="28"/>
        <v>993.75881401827701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4"/>
        <v>3.7999999999999999E-2</v>
      </c>
      <c r="B104" s="1">
        <f t="shared" si="25"/>
        <v>137.68484200237646</v>
      </c>
      <c r="C104">
        <v>2500</v>
      </c>
      <c r="D104" s="2">
        <v>2.5606974767237594</v>
      </c>
      <c r="E104" s="1">
        <f t="shared" si="20"/>
        <v>115.78449710754151</v>
      </c>
      <c r="F104" s="1">
        <f t="shared" si="21"/>
        <v>463.13798843016605</v>
      </c>
      <c r="G104" s="8">
        <f t="shared" si="23"/>
        <v>1086.9683692307658</v>
      </c>
      <c r="H104">
        <v>315</v>
      </c>
      <c r="I104">
        <v>295</v>
      </c>
      <c r="J104" s="1">
        <v>303.19070942041105</v>
      </c>
      <c r="K104" s="2">
        <f t="shared" si="26"/>
        <v>11.809290579588946</v>
      </c>
      <c r="L104" s="8">
        <v>1453.0155337672047</v>
      </c>
      <c r="M104" s="1">
        <f t="shared" si="22"/>
        <v>13.228263091266774</v>
      </c>
      <c r="N104" s="1">
        <f t="shared" si="27"/>
        <v>4179.2514690793278</v>
      </c>
      <c r="O104" s="1">
        <f t="shared" si="28"/>
        <v>993.57342471757931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4"/>
        <v>4.3999999999999997E-2</v>
      </c>
      <c r="B105" s="1">
        <f t="shared" si="25"/>
        <v>159.45041118429663</v>
      </c>
      <c r="C105">
        <v>2500</v>
      </c>
      <c r="D105" s="2">
        <v>2.5606974767237594</v>
      </c>
      <c r="E105" s="1">
        <f t="shared" si="20"/>
        <v>115.78449710754151</v>
      </c>
      <c r="F105" s="1">
        <f t="shared" si="21"/>
        <v>463.13798843016605</v>
      </c>
      <c r="G105" s="8">
        <f t="shared" si="23"/>
        <v>1383.7962769230728</v>
      </c>
      <c r="H105">
        <v>315</v>
      </c>
      <c r="I105">
        <v>295</v>
      </c>
      <c r="J105" s="1">
        <v>304.24257334205248</v>
      </c>
      <c r="K105" s="2">
        <f t="shared" si="26"/>
        <v>10.757426657947519</v>
      </c>
      <c r="L105" s="8">
        <v>1531.8446498354085</v>
      </c>
      <c r="M105" s="1">
        <f t="shared" ref="M105:M136" si="29">((H105-I105)-(J105-I105))/(LN((H105-I105)/(J105-I105)))</f>
        <v>13.936080385995796</v>
      </c>
      <c r="N105" s="1">
        <f t="shared" si="27"/>
        <v>4179.107105363415</v>
      </c>
      <c r="O105" s="1">
        <f t="shared" si="28"/>
        <v>993.41230181537412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4"/>
        <v>0.05</v>
      </c>
      <c r="B106" s="1">
        <f t="shared" si="25"/>
        <v>181.21920377420651</v>
      </c>
      <c r="C106">
        <v>2500</v>
      </c>
      <c r="D106" s="2">
        <v>2.5606974767237594</v>
      </c>
      <c r="E106" s="1">
        <f t="shared" si="20"/>
        <v>115.78449710754151</v>
      </c>
      <c r="F106" s="1">
        <f t="shared" si="21"/>
        <v>463.13798843016605</v>
      </c>
      <c r="G106" s="8">
        <f t="shared" si="23"/>
        <v>1714.7699999999959</v>
      </c>
      <c r="H106">
        <v>315</v>
      </c>
      <c r="I106">
        <v>295</v>
      </c>
      <c r="J106" s="1">
        <v>305.1324223527144</v>
      </c>
      <c r="K106" s="2">
        <f t="shared" si="26"/>
        <v>9.8675776472856001</v>
      </c>
      <c r="L106" s="8">
        <v>1596.0618091474805</v>
      </c>
      <c r="M106" s="1">
        <f t="shared" si="29"/>
        <v>14.511317366548019</v>
      </c>
      <c r="N106" s="1">
        <f t="shared" si="27"/>
        <v>4179.0011688792874</v>
      </c>
      <c r="O106" s="1">
        <f t="shared" si="28"/>
        <v>993.27221536782827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4"/>
        <v>5.6000000000000001E-2</v>
      </c>
      <c r="B107" s="1">
        <f t="shared" si="25"/>
        <v>202.99049809792618</v>
      </c>
      <c r="C107">
        <v>2500</v>
      </c>
      <c r="D107" s="2">
        <v>2.5606974767237594</v>
      </c>
      <c r="E107" s="1">
        <f t="shared" si="20"/>
        <v>115.78449710754151</v>
      </c>
      <c r="F107" s="1">
        <f t="shared" si="21"/>
        <v>463.13798843016605</v>
      </c>
      <c r="G107" s="8">
        <f t="shared" si="23"/>
        <v>2079.8895384615334</v>
      </c>
      <c r="H107">
        <v>315</v>
      </c>
      <c r="I107">
        <v>295</v>
      </c>
      <c r="J107" s="1">
        <v>305.89206475693209</v>
      </c>
      <c r="K107" s="2">
        <f t="shared" si="26"/>
        <v>9.1079352430679137</v>
      </c>
      <c r="L107" s="8">
        <v>1649.3499021122834</v>
      </c>
      <c r="M107" s="1">
        <f t="shared" si="29"/>
        <v>14.98760723107076</v>
      </c>
      <c r="N107" s="1">
        <f t="shared" si="27"/>
        <v>4178.9217802439989</v>
      </c>
      <c r="O107" s="1">
        <f t="shared" si="28"/>
        <v>993.14993504151414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4"/>
        <v>6.2E-2</v>
      </c>
      <c r="B108" s="1">
        <f t="shared" si="25"/>
        <v>224.76376708638247</v>
      </c>
      <c r="C108">
        <v>2500</v>
      </c>
      <c r="D108" s="2">
        <v>2.5606974767237594</v>
      </c>
      <c r="E108" s="1">
        <f t="shared" si="20"/>
        <v>115.78449710754151</v>
      </c>
      <c r="F108" s="1">
        <f t="shared" si="21"/>
        <v>463.13798843016605</v>
      </c>
      <c r="G108" s="8">
        <f t="shared" si="23"/>
        <v>2479.1548923076866</v>
      </c>
      <c r="H108">
        <v>315</v>
      </c>
      <c r="I108">
        <v>295</v>
      </c>
      <c r="J108" s="1">
        <v>306.54658427241895</v>
      </c>
      <c r="K108" s="2">
        <f t="shared" si="26"/>
        <v>8.4534157275810458</v>
      </c>
      <c r="L108" s="8">
        <v>1694.2645642203872</v>
      </c>
      <c r="M108" s="1">
        <f t="shared" si="29"/>
        <v>15.388239519958441</v>
      </c>
      <c r="N108" s="1">
        <f t="shared" si="27"/>
        <v>4178.8610998872073</v>
      </c>
      <c r="O108" s="1">
        <f t="shared" si="28"/>
        <v>993.04261933916848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4"/>
        <v>6.8000000000000005E-2</v>
      </c>
      <c r="B109" s="1">
        <f t="shared" si="25"/>
        <v>246.53861904790918</v>
      </c>
      <c r="C109">
        <v>2500</v>
      </c>
      <c r="D109" s="2">
        <v>2.5606974767237594</v>
      </c>
      <c r="E109" s="1">
        <f t="shared" si="20"/>
        <v>115.78449710754151</v>
      </c>
      <c r="F109" s="1">
        <f t="shared" si="21"/>
        <v>463.13798843016605</v>
      </c>
      <c r="G109" s="8">
        <f t="shared" si="23"/>
        <v>2912.5660615384559</v>
      </c>
      <c r="H109">
        <v>315</v>
      </c>
      <c r="I109">
        <v>295</v>
      </c>
      <c r="J109" s="1">
        <v>307.11552614738031</v>
      </c>
      <c r="K109" s="2">
        <f t="shared" si="26"/>
        <v>7.884473852619692</v>
      </c>
      <c r="L109" s="8">
        <v>1732.6288888288868</v>
      </c>
      <c r="M109" s="1">
        <f t="shared" si="29"/>
        <v>15.729796530722629</v>
      </c>
      <c r="N109" s="1">
        <f t="shared" si="27"/>
        <v>4178.8138771554895</v>
      </c>
      <c r="O109" s="1">
        <f t="shared" si="28"/>
        <v>992.94788356232607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4"/>
        <v>7.3999999999999996E-2</v>
      </c>
      <c r="B110" s="1">
        <f t="shared" si="25"/>
        <v>268.31368222646381</v>
      </c>
      <c r="C110">
        <v>2500</v>
      </c>
      <c r="D110" s="2">
        <v>2.5606974767237594</v>
      </c>
      <c r="E110" s="1">
        <f t="shared" si="20"/>
        <v>115.78449710754151</v>
      </c>
      <c r="F110" s="1">
        <f t="shared" si="21"/>
        <v>463.13798843016605</v>
      </c>
      <c r="G110" s="8">
        <f t="shared" si="23"/>
        <v>3380.1230461538389</v>
      </c>
      <c r="H110">
        <v>315</v>
      </c>
      <c r="I110">
        <v>295</v>
      </c>
      <c r="J110" s="1">
        <v>307.59067934783326</v>
      </c>
      <c r="K110" s="2">
        <f t="shared" si="26"/>
        <v>7.4093206521667412</v>
      </c>
      <c r="L110" s="8">
        <v>1764.2259935334532</v>
      </c>
      <c r="M110" s="1">
        <f t="shared" si="29"/>
        <v>16.010616746927031</v>
      </c>
      <c r="N110" s="1">
        <f t="shared" si="27"/>
        <v>4178.7782027381645</v>
      </c>
      <c r="O110" s="1">
        <f t="shared" si="28"/>
        <v>992.86774267124929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4"/>
        <v>8.0000000000000002E-3</v>
      </c>
      <c r="B111" s="1">
        <f t="shared" si="25"/>
        <v>28.955592409751674</v>
      </c>
      <c r="C111">
        <v>3000</v>
      </c>
      <c r="D111" s="2">
        <v>3.1269213877909534</v>
      </c>
      <c r="E111" s="1">
        <f t="shared" si="20"/>
        <v>141.38687747035573</v>
      </c>
      <c r="F111" s="1">
        <f t="shared" si="21"/>
        <v>565.54750988142291</v>
      </c>
      <c r="G111" s="8">
        <f t="shared" ref="G111:G142" si="30">G99</f>
        <v>115.01606153846123</v>
      </c>
      <c r="H111">
        <v>315</v>
      </c>
      <c r="I111">
        <v>295</v>
      </c>
      <c r="J111" s="1">
        <v>295.21988819014052</v>
      </c>
      <c r="K111" s="2">
        <f t="shared" si="26"/>
        <v>19.780111809859477</v>
      </c>
      <c r="L111" s="8">
        <v>543.66863689189256</v>
      </c>
      <c r="M111" s="1">
        <f t="shared" si="29"/>
        <v>4.3854759128920566</v>
      </c>
      <c r="N111" s="1">
        <f t="shared" si="27"/>
        <v>4181.1657969078833</v>
      </c>
      <c r="O111" s="1">
        <f t="shared" si="28"/>
        <v>994.62651609575528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4"/>
        <v>1.4E-2</v>
      </c>
      <c r="B112" s="1">
        <f t="shared" si="25"/>
        <v>50.679918844928444</v>
      </c>
      <c r="C112">
        <v>3000</v>
      </c>
      <c r="D112" s="2">
        <v>3.1269213877909534</v>
      </c>
      <c r="E112" s="1">
        <f t="shared" si="20"/>
        <v>141.38687747035573</v>
      </c>
      <c r="F112" s="1">
        <f t="shared" si="21"/>
        <v>565.54750988142291</v>
      </c>
      <c r="G112" s="8">
        <f t="shared" si="30"/>
        <v>241.11489230769138</v>
      </c>
      <c r="H112">
        <v>315</v>
      </c>
      <c r="I112">
        <v>295</v>
      </c>
      <c r="J112" s="1">
        <v>296.51367268216092</v>
      </c>
      <c r="K112" s="2">
        <f t="shared" si="26"/>
        <v>18.486327317839084</v>
      </c>
      <c r="L112" s="8">
        <v>888.01956426802417</v>
      </c>
      <c r="M112" s="1">
        <f t="shared" si="29"/>
        <v>7.1619305148735979</v>
      </c>
      <c r="N112" s="1">
        <f t="shared" si="27"/>
        <v>4180.7428181403184</v>
      </c>
      <c r="O112" s="1">
        <f t="shared" si="28"/>
        <v>994.47673060043871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4"/>
        <v>0.02</v>
      </c>
      <c r="B113" s="1">
        <f t="shared" si="25"/>
        <v>72.415677575613401</v>
      </c>
      <c r="C113">
        <v>3000</v>
      </c>
      <c r="D113" s="2">
        <v>3.1269213877909534</v>
      </c>
      <c r="E113" s="1">
        <f t="shared" si="20"/>
        <v>141.38687747035573</v>
      </c>
      <c r="F113" s="1">
        <f t="shared" si="21"/>
        <v>565.54750988142291</v>
      </c>
      <c r="G113" s="8">
        <f t="shared" si="30"/>
        <v>401.35953846153689</v>
      </c>
      <c r="H113">
        <v>315</v>
      </c>
      <c r="I113">
        <v>295</v>
      </c>
      <c r="J113" s="1">
        <v>298.2704153726018</v>
      </c>
      <c r="K113" s="2">
        <f t="shared" si="26"/>
        <v>16.729584627398197</v>
      </c>
      <c r="L113" s="8">
        <v>1146.9883818109029</v>
      </c>
      <c r="M113" s="1">
        <f t="shared" si="29"/>
        <v>9.2387030809550641</v>
      </c>
      <c r="N113" s="1">
        <f t="shared" si="27"/>
        <v>4180.2435368680917</v>
      </c>
      <c r="O113" s="1">
        <f t="shared" si="28"/>
        <v>994.25984000247217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4"/>
        <v>2.5999999999999999E-2</v>
      </c>
      <c r="B114" s="1">
        <f t="shared" si="25"/>
        <v>94.161400595714241</v>
      </c>
      <c r="C114">
        <v>3000</v>
      </c>
      <c r="D114" s="2">
        <v>3.1269213877909534</v>
      </c>
      <c r="E114" s="1">
        <f t="shared" si="20"/>
        <v>141.38687747035573</v>
      </c>
      <c r="F114" s="1">
        <f t="shared" si="21"/>
        <v>565.54750988142291</v>
      </c>
      <c r="G114" s="8">
        <f t="shared" si="30"/>
        <v>595.74999999999773</v>
      </c>
      <c r="H114">
        <v>315</v>
      </c>
      <c r="I114">
        <v>295</v>
      </c>
      <c r="J114" s="1">
        <v>299.95323918321986</v>
      </c>
      <c r="K114" s="2">
        <f t="shared" si="26"/>
        <v>15.046760816780136</v>
      </c>
      <c r="L114" s="8">
        <v>1340.1185361429957</v>
      </c>
      <c r="M114" s="1">
        <f t="shared" si="29"/>
        <v>10.78087189641894</v>
      </c>
      <c r="N114" s="1">
        <f t="shared" si="27"/>
        <v>4179.8407005191366</v>
      </c>
      <c r="O114" s="1">
        <f t="shared" si="28"/>
        <v>994.03789034399938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4"/>
        <v>3.2000000000000001E-2</v>
      </c>
      <c r="B115" s="1">
        <f t="shared" si="25"/>
        <v>115.9148350514061</v>
      </c>
      <c r="C115">
        <v>3000</v>
      </c>
      <c r="D115" s="2">
        <v>3.1269213877909534</v>
      </c>
      <c r="E115" s="1">
        <f t="shared" si="20"/>
        <v>141.38687747035573</v>
      </c>
      <c r="F115" s="1">
        <f t="shared" si="21"/>
        <v>565.54750988142291</v>
      </c>
      <c r="G115" s="8">
        <f t="shared" si="30"/>
        <v>824.28627692307418</v>
      </c>
      <c r="H115">
        <v>315</v>
      </c>
      <c r="I115">
        <v>295</v>
      </c>
      <c r="J115" s="1">
        <v>301.42244037789305</v>
      </c>
      <c r="K115" s="2">
        <f t="shared" si="26"/>
        <v>13.577559622106946</v>
      </c>
      <c r="L115" s="8">
        <v>1487.4178617056325</v>
      </c>
      <c r="M115" s="1">
        <f t="shared" si="29"/>
        <v>11.952770446349582</v>
      </c>
      <c r="N115" s="1">
        <f t="shared" si="27"/>
        <v>4179.5446868292374</v>
      </c>
      <c r="O115" s="1">
        <f t="shared" si="28"/>
        <v>993.83310124981767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4"/>
        <v>3.7999999999999999E-2</v>
      </c>
      <c r="B116" s="1">
        <f t="shared" si="25"/>
        <v>137.67411022705107</v>
      </c>
      <c r="C116">
        <v>3000</v>
      </c>
      <c r="D116" s="2">
        <v>3.1269213877909534</v>
      </c>
      <c r="E116" s="1">
        <f t="shared" si="20"/>
        <v>141.38687747035573</v>
      </c>
      <c r="F116" s="1">
        <f t="shared" si="21"/>
        <v>565.54750988142291</v>
      </c>
      <c r="G116" s="8">
        <f t="shared" si="30"/>
        <v>1086.9683692307658</v>
      </c>
      <c r="H116">
        <v>315</v>
      </c>
      <c r="I116">
        <v>295</v>
      </c>
      <c r="J116" s="1">
        <v>302.67330190084346</v>
      </c>
      <c r="K116" s="2">
        <f t="shared" si="26"/>
        <v>12.326698099156545</v>
      </c>
      <c r="L116" s="8">
        <v>1602.7419372228621</v>
      </c>
      <c r="M116" s="1">
        <f t="shared" si="29"/>
        <v>12.867315056691961</v>
      </c>
      <c r="N116" s="1">
        <f t="shared" si="27"/>
        <v>4179.3304998687463</v>
      </c>
      <c r="O116" s="1">
        <f t="shared" si="28"/>
        <v>993.6508743320768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4"/>
        <v>4.3999999999999997E-2</v>
      </c>
      <c r="B117" s="1">
        <f t="shared" si="25"/>
        <v>159.43783114572298</v>
      </c>
      <c r="C117">
        <v>3000</v>
      </c>
      <c r="D117" s="2">
        <v>3.1269213877909534</v>
      </c>
      <c r="E117" s="1">
        <f t="shared" si="20"/>
        <v>141.38687747035573</v>
      </c>
      <c r="F117" s="1">
        <f t="shared" si="21"/>
        <v>565.54750988142291</v>
      </c>
      <c r="G117" s="8">
        <f t="shared" si="30"/>
        <v>1383.7962769230728</v>
      </c>
      <c r="H117">
        <v>315</v>
      </c>
      <c r="I117">
        <v>295</v>
      </c>
      <c r="J117" s="1">
        <v>303.73484876179424</v>
      </c>
      <c r="K117" s="2">
        <f t="shared" si="26"/>
        <v>11.26515123820576</v>
      </c>
      <c r="L117" s="8">
        <v>1695.2118665342678</v>
      </c>
      <c r="M117" s="1">
        <f t="shared" si="29"/>
        <v>13.59849456190862</v>
      </c>
      <c r="N117" s="1">
        <f t="shared" si="27"/>
        <v>4179.1741200959596</v>
      </c>
      <c r="O117" s="1">
        <f t="shared" si="28"/>
        <v>993.49068449899801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4"/>
        <v>0.05</v>
      </c>
      <c r="B118" s="1">
        <f t="shared" si="25"/>
        <v>181.20498072687852</v>
      </c>
      <c r="C118">
        <v>3000</v>
      </c>
      <c r="D118" s="2">
        <v>3.1269213877909534</v>
      </c>
      <c r="E118" s="1">
        <f t="shared" si="20"/>
        <v>141.38687747035573</v>
      </c>
      <c r="F118" s="1">
        <f t="shared" si="21"/>
        <v>565.54750988142291</v>
      </c>
      <c r="G118" s="8">
        <f t="shared" si="30"/>
        <v>1714.7699999999959</v>
      </c>
      <c r="H118">
        <v>315</v>
      </c>
      <c r="I118">
        <v>295</v>
      </c>
      <c r="J118" s="1">
        <v>304.63988116356001</v>
      </c>
      <c r="K118" s="2">
        <f t="shared" si="26"/>
        <v>10.360118836439995</v>
      </c>
      <c r="L118" s="8">
        <v>1770.8972342084594</v>
      </c>
      <c r="M118" s="1">
        <f t="shared" si="29"/>
        <v>14.195375928249026</v>
      </c>
      <c r="N118" s="1">
        <f t="shared" si="27"/>
        <v>4179.0580303314518</v>
      </c>
      <c r="O118" s="1">
        <f t="shared" si="28"/>
        <v>993.35017877519203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4"/>
        <v>5.6000000000000001E-2</v>
      </c>
      <c r="B119" s="1">
        <f t="shared" si="25"/>
        <v>202.97481520170155</v>
      </c>
      <c r="C119">
        <v>3000</v>
      </c>
      <c r="D119" s="2">
        <v>3.1269213877909534</v>
      </c>
      <c r="E119" s="1">
        <f t="shared" si="20"/>
        <v>141.38687747035573</v>
      </c>
      <c r="F119" s="1">
        <f t="shared" si="21"/>
        <v>565.54750988142291</v>
      </c>
      <c r="G119" s="8">
        <f t="shared" si="30"/>
        <v>2079.8895384615334</v>
      </c>
      <c r="H119">
        <v>315</v>
      </c>
      <c r="I119">
        <v>295</v>
      </c>
      <c r="J119" s="1">
        <v>305.41714790132471</v>
      </c>
      <c r="K119" s="2">
        <f t="shared" si="26"/>
        <v>9.5828520986752892</v>
      </c>
      <c r="L119" s="8">
        <v>1833.938810444607</v>
      </c>
      <c r="M119" s="1">
        <f t="shared" si="29"/>
        <v>14.691339544053569</v>
      </c>
      <c r="N119" s="1">
        <f t="shared" si="27"/>
        <v>4178.9702533128357</v>
      </c>
      <c r="O119" s="1">
        <f t="shared" si="28"/>
        <v>993.22667100184162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4"/>
        <v>6.2E-2</v>
      </c>
      <c r="B120" s="1">
        <f t="shared" si="25"/>
        <v>224.7467842126463</v>
      </c>
      <c r="C120">
        <v>3000</v>
      </c>
      <c r="D120" s="2">
        <v>3.1269213877909534</v>
      </c>
      <c r="E120" s="1">
        <f t="shared" si="20"/>
        <v>141.38687747035573</v>
      </c>
      <c r="F120" s="1">
        <f t="shared" si="21"/>
        <v>565.54750988142291</v>
      </c>
      <c r="G120" s="8">
        <f t="shared" si="30"/>
        <v>2479.1548923076866</v>
      </c>
      <c r="H120">
        <v>315</v>
      </c>
      <c r="I120">
        <v>295</v>
      </c>
      <c r="J120" s="1">
        <v>306.09008015888242</v>
      </c>
      <c r="K120" s="2">
        <f t="shared" si="26"/>
        <v>8.9099198411175848</v>
      </c>
      <c r="L120" s="8">
        <v>1887.2385385680132</v>
      </c>
      <c r="M120" s="1">
        <f t="shared" si="29"/>
        <v>15.109722293151146</v>
      </c>
      <c r="N120" s="1">
        <f t="shared" si="27"/>
        <v>4178.9026859115847</v>
      </c>
      <c r="O120" s="1">
        <f t="shared" si="28"/>
        <v>993.11765808767791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4"/>
        <v>6.8000000000000005E-2</v>
      </c>
      <c r="B121" s="1">
        <f t="shared" si="25"/>
        <v>246.52047450765727</v>
      </c>
      <c r="C121">
        <v>3000</v>
      </c>
      <c r="D121" s="2">
        <v>3.1269213877909534</v>
      </c>
      <c r="E121" s="1">
        <f t="shared" si="20"/>
        <v>141.38687747035573</v>
      </c>
      <c r="F121" s="1">
        <f t="shared" si="21"/>
        <v>565.54750988142291</v>
      </c>
      <c r="G121" s="8">
        <f t="shared" si="30"/>
        <v>2912.5660615384559</v>
      </c>
      <c r="H121">
        <v>315</v>
      </c>
      <c r="I121">
        <v>295</v>
      </c>
      <c r="J121" s="1">
        <v>306.67733183236425</v>
      </c>
      <c r="K121" s="2">
        <f t="shared" si="26"/>
        <v>8.3226681676357543</v>
      </c>
      <c r="L121" s="8">
        <v>1932.8825589311684</v>
      </c>
      <c r="M121" s="1">
        <f t="shared" si="29"/>
        <v>15.467264084333843</v>
      </c>
      <c r="N121" s="1">
        <f t="shared" si="27"/>
        <v>4178.8498023046159</v>
      </c>
      <c r="O121" s="1">
        <f t="shared" si="28"/>
        <v>993.0209670775082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4"/>
        <v>7.3999999999999996E-2</v>
      </c>
      <c r="B122" s="1">
        <f t="shared" si="25"/>
        <v>268.29446703216564</v>
      </c>
      <c r="C122">
        <v>3000</v>
      </c>
      <c r="D122" s="2">
        <v>3.1269213877909534</v>
      </c>
      <c r="E122" s="1">
        <f t="shared" si="20"/>
        <v>141.38687747035573</v>
      </c>
      <c r="F122" s="1">
        <f t="shared" si="21"/>
        <v>565.54750988142291</v>
      </c>
      <c r="G122" s="8">
        <f t="shared" si="30"/>
        <v>3380.1230461538389</v>
      </c>
      <c r="H122">
        <v>315</v>
      </c>
      <c r="I122">
        <v>295</v>
      </c>
      <c r="J122" s="1">
        <v>307.16935186973319</v>
      </c>
      <c r="K122" s="2">
        <f t="shared" si="26"/>
        <v>7.8306481302668089</v>
      </c>
      <c r="L122" s="8">
        <v>1970.5558933916175</v>
      </c>
      <c r="M122" s="1">
        <f t="shared" si="29"/>
        <v>15.761805373033935</v>
      </c>
      <c r="N122" s="1">
        <f t="shared" si="27"/>
        <v>4178.809666779387</v>
      </c>
      <c r="O122" s="1">
        <f t="shared" si="28"/>
        <v>992.93885165384904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4"/>
        <v>8.0000000000000002E-3</v>
      </c>
      <c r="B123" s="1">
        <f t="shared" si="25"/>
        <v>28.955423698890339</v>
      </c>
      <c r="C123">
        <f t="shared" ref="C123:C154" si="31">C111+500</f>
        <v>3500</v>
      </c>
      <c r="D123" s="2">
        <v>3.68557519589372</v>
      </c>
      <c r="E123" s="1">
        <f t="shared" si="20"/>
        <v>166.64696805753044</v>
      </c>
      <c r="F123" s="1">
        <f t="shared" si="21"/>
        <v>666.58787223012177</v>
      </c>
      <c r="G123" s="8">
        <f t="shared" si="30"/>
        <v>115.01606153846123</v>
      </c>
      <c r="H123">
        <v>315</v>
      </c>
      <c r="I123">
        <v>295</v>
      </c>
      <c r="J123" s="1">
        <v>295.16829252433007</v>
      </c>
      <c r="K123" s="2">
        <f t="shared" si="26"/>
        <v>19.83170747566993</v>
      </c>
      <c r="L123" s="8">
        <v>567.91436194789435</v>
      </c>
      <c r="M123" s="1">
        <f t="shared" si="29"/>
        <v>4.1508172012277509</v>
      </c>
      <c r="N123" s="1">
        <f t="shared" si="27"/>
        <v>4181.1836815536517</v>
      </c>
      <c r="O123" s="1">
        <f t="shared" si="28"/>
        <v>994.63231135877686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4"/>
        <v>1.4E-2</v>
      </c>
      <c r="B124" s="1">
        <f t="shared" si="25"/>
        <v>50.678619698735581</v>
      </c>
      <c r="C124">
        <f t="shared" si="31"/>
        <v>3500</v>
      </c>
      <c r="D124" s="2">
        <v>3.68557519589372</v>
      </c>
      <c r="E124" s="1">
        <f t="shared" si="20"/>
        <v>166.64696805753044</v>
      </c>
      <c r="F124" s="1">
        <f t="shared" si="21"/>
        <v>666.58787223012177</v>
      </c>
      <c r="G124" s="8">
        <f t="shared" si="30"/>
        <v>241.11489230769138</v>
      </c>
      <c r="H124">
        <v>315</v>
      </c>
      <c r="I124">
        <v>295</v>
      </c>
      <c r="J124" s="1">
        <v>296.29858063286338</v>
      </c>
      <c r="K124" s="2">
        <f t="shared" si="26"/>
        <v>18.701419367136623</v>
      </c>
      <c r="L124" s="8">
        <v>935.98941936834819</v>
      </c>
      <c r="M124" s="1">
        <f t="shared" si="29"/>
        <v>6.8391625588608793</v>
      </c>
      <c r="N124" s="1">
        <f t="shared" si="27"/>
        <v>4180.8097950825031</v>
      </c>
      <c r="O124" s="1">
        <f t="shared" si="28"/>
        <v>994.50222400704956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4"/>
        <v>0.02</v>
      </c>
      <c r="B125" s="1">
        <f t="shared" si="25"/>
        <v>72.412586887900957</v>
      </c>
      <c r="C125">
        <f t="shared" si="31"/>
        <v>3500</v>
      </c>
      <c r="D125" s="2">
        <v>3.68557519589372</v>
      </c>
      <c r="E125" s="1">
        <f t="shared" si="20"/>
        <v>166.64696805753044</v>
      </c>
      <c r="F125" s="1">
        <f t="shared" si="21"/>
        <v>666.58787223012177</v>
      </c>
      <c r="G125" s="8">
        <f t="shared" si="30"/>
        <v>401.35953846153689</v>
      </c>
      <c r="H125">
        <v>315</v>
      </c>
      <c r="I125">
        <v>295</v>
      </c>
      <c r="J125" s="1">
        <v>297.9362432895075</v>
      </c>
      <c r="K125" s="2">
        <f t="shared" si="26"/>
        <v>17.063756710492498</v>
      </c>
      <c r="L125" s="8">
        <v>1218.9524487352053</v>
      </c>
      <c r="M125" s="1">
        <f t="shared" si="29"/>
        <v>8.893852356427951</v>
      </c>
      <c r="N125" s="1">
        <f t="shared" si="27"/>
        <v>4180.332118881146</v>
      </c>
      <c r="O125" s="1">
        <f t="shared" si="28"/>
        <v>994.3022766395618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4"/>
        <v>2.5999999999999999E-2</v>
      </c>
      <c r="B126" s="1">
        <f t="shared" si="25"/>
        <v>94.156340841653943</v>
      </c>
      <c r="C126">
        <f t="shared" si="31"/>
        <v>3500</v>
      </c>
      <c r="D126" s="2">
        <v>3.68557519589372</v>
      </c>
      <c r="E126" s="1">
        <f t="shared" si="20"/>
        <v>166.64696805753044</v>
      </c>
      <c r="F126" s="1">
        <f t="shared" si="21"/>
        <v>666.58787223012177</v>
      </c>
      <c r="G126" s="8">
        <f t="shared" si="30"/>
        <v>595.74999999999773</v>
      </c>
      <c r="H126">
        <v>315</v>
      </c>
      <c r="I126">
        <v>295</v>
      </c>
      <c r="J126" s="1">
        <v>299.55751904982662</v>
      </c>
      <c r="K126" s="2">
        <f t="shared" si="26"/>
        <v>15.442480950173376</v>
      </c>
      <c r="L126" s="8">
        <v>1433.0755325980895</v>
      </c>
      <c r="M126" s="1">
        <f t="shared" si="29"/>
        <v>10.441489287845945</v>
      </c>
      <c r="N126" s="1">
        <f t="shared" si="27"/>
        <v>4179.9291088474984</v>
      </c>
      <c r="O126" s="1">
        <f t="shared" si="28"/>
        <v>994.09130774750929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4"/>
        <v>3.2000000000000001E-2</v>
      </c>
      <c r="B127" s="1">
        <f t="shared" si="25"/>
        <v>115.90786079523143</v>
      </c>
      <c r="C127">
        <f t="shared" si="31"/>
        <v>3500</v>
      </c>
      <c r="D127" s="2">
        <v>3.68557519589372</v>
      </c>
      <c r="E127" s="1">
        <f t="shared" si="20"/>
        <v>166.64696805753044</v>
      </c>
      <c r="F127" s="1">
        <f t="shared" si="21"/>
        <v>666.58787223012177</v>
      </c>
      <c r="G127" s="8">
        <f t="shared" si="30"/>
        <v>824.28627692307418</v>
      </c>
      <c r="H127">
        <v>315</v>
      </c>
      <c r="I127">
        <v>295</v>
      </c>
      <c r="J127" s="1">
        <v>301.00083392939587</v>
      </c>
      <c r="K127" s="2">
        <f t="shared" si="26"/>
        <v>13.999166070604133</v>
      </c>
      <c r="L127" s="8">
        <v>1598.0010548497164</v>
      </c>
      <c r="M127" s="1">
        <f t="shared" si="29"/>
        <v>11.628819336313176</v>
      </c>
      <c r="N127" s="1">
        <f t="shared" si="27"/>
        <v>4179.6245685820058</v>
      </c>
      <c r="O127" s="1">
        <f t="shared" si="28"/>
        <v>993.89290087510142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4"/>
        <v>3.7999999999999999E-2</v>
      </c>
      <c r="B128" s="1">
        <f t="shared" si="25"/>
        <v>137.66536545739564</v>
      </c>
      <c r="C128">
        <f t="shared" si="31"/>
        <v>3500</v>
      </c>
      <c r="D128" s="2">
        <v>3.68557519589372</v>
      </c>
      <c r="E128" s="1">
        <f t="shared" si="20"/>
        <v>166.64696805753044</v>
      </c>
      <c r="F128" s="1">
        <f t="shared" si="21"/>
        <v>666.58787223012177</v>
      </c>
      <c r="G128" s="8">
        <f t="shared" si="30"/>
        <v>1086.9683692307658</v>
      </c>
      <c r="H128">
        <v>315</v>
      </c>
      <c r="I128">
        <v>295</v>
      </c>
      <c r="J128" s="1">
        <v>302.24554625758009</v>
      </c>
      <c r="K128" s="2">
        <f t="shared" si="26"/>
        <v>12.754453742419912</v>
      </c>
      <c r="L128" s="8">
        <v>1728.0345413871705</v>
      </c>
      <c r="M128" s="1">
        <f t="shared" si="29"/>
        <v>12.561690794107644</v>
      </c>
      <c r="N128" s="1">
        <f t="shared" si="27"/>
        <v>4179.3999955971094</v>
      </c>
      <c r="O128" s="1">
        <f t="shared" si="28"/>
        <v>993.71399295298102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4"/>
        <v>4.3999999999999997E-2</v>
      </c>
      <c r="B129" s="1">
        <f t="shared" si="25"/>
        <v>159.42748394246388</v>
      </c>
      <c r="C129">
        <f t="shared" si="31"/>
        <v>3500</v>
      </c>
      <c r="D129" s="2">
        <v>3.68557519589372</v>
      </c>
      <c r="E129" s="1">
        <f t="shared" si="20"/>
        <v>166.64696805753044</v>
      </c>
      <c r="F129" s="1">
        <f t="shared" si="21"/>
        <v>666.58787223012177</v>
      </c>
      <c r="G129" s="8">
        <f t="shared" si="30"/>
        <v>1383.7962769230728</v>
      </c>
      <c r="H129">
        <v>315</v>
      </c>
      <c r="I129">
        <v>295</v>
      </c>
      <c r="J129" s="1">
        <v>303.31154638620302</v>
      </c>
      <c r="K129" s="2">
        <f t="shared" si="26"/>
        <v>11.68845361379698</v>
      </c>
      <c r="L129" s="8">
        <v>1832.8477427081907</v>
      </c>
      <c r="M129" s="1">
        <f t="shared" si="29"/>
        <v>13.311276684496551</v>
      </c>
      <c r="N129" s="1">
        <f t="shared" si="27"/>
        <v>4179.2337884052731</v>
      </c>
      <c r="O129" s="1">
        <f t="shared" si="28"/>
        <v>993.55516428500698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4"/>
        <v>0.05</v>
      </c>
      <c r="B130" s="1">
        <f t="shared" ref="B130:B161" si="32">A130/O130*3600*1000</f>
        <v>181.19319569360218</v>
      </c>
      <c r="C130">
        <f t="shared" si="31"/>
        <v>3500</v>
      </c>
      <c r="D130" s="2">
        <v>3.68557519589372</v>
      </c>
      <c r="E130" s="1">
        <f t="shared" si="20"/>
        <v>166.64696805753044</v>
      </c>
      <c r="F130" s="1">
        <f t="shared" si="21"/>
        <v>666.58787223012177</v>
      </c>
      <c r="G130" s="8">
        <f t="shared" si="30"/>
        <v>1714.7699999999959</v>
      </c>
      <c r="H130">
        <v>315</v>
      </c>
      <c r="I130">
        <v>295</v>
      </c>
      <c r="J130" s="1">
        <v>304.22658388095999</v>
      </c>
      <c r="K130" s="2">
        <f t="shared" si="26"/>
        <v>10.773416119040007</v>
      </c>
      <c r="L130" s="8">
        <v>1918.986551189515</v>
      </c>
      <c r="M130" s="1">
        <f t="shared" si="29"/>
        <v>13.925558033589549</v>
      </c>
      <c r="N130" s="1">
        <f t="shared" si="27"/>
        <v>4179.1091415537358</v>
      </c>
      <c r="O130" s="1">
        <f t="shared" si="28"/>
        <v>993.41478751983664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4"/>
        <v>5.6000000000000001E-2</v>
      </c>
      <c r="B131" s="1">
        <f t="shared" si="32"/>
        <v>202.96174305149339</v>
      </c>
      <c r="C131">
        <f t="shared" si="31"/>
        <v>3500</v>
      </c>
      <c r="D131" s="2">
        <v>3.68557519589372</v>
      </c>
      <c r="E131" s="1">
        <f t="shared" si="20"/>
        <v>166.64696805753044</v>
      </c>
      <c r="F131" s="1">
        <f t="shared" si="21"/>
        <v>666.58787223012177</v>
      </c>
      <c r="G131" s="8">
        <f t="shared" si="30"/>
        <v>2079.8895384615334</v>
      </c>
      <c r="H131">
        <v>315</v>
      </c>
      <c r="I131">
        <v>295</v>
      </c>
      <c r="J131" s="1">
        <v>305.01660625790885</v>
      </c>
      <c r="K131" s="2">
        <f t="shared" ref="K131:K162" si="33">H131-J131</f>
        <v>9.9833937420911525</v>
      </c>
      <c r="L131" s="8">
        <v>1990.9698805754711</v>
      </c>
      <c r="M131" s="1">
        <f t="shared" si="29"/>
        <v>14.437553106691011</v>
      </c>
      <c r="N131" s="1">
        <f t="shared" ref="N131:N162" si="34">((W131 + X131*H131 +Y131*H131^2 +  Z131*H131^3)+(W131 + X131*J131 + Y131*J131^2 +  Z131*J131^3))/2</f>
        <v>4179.0141503385048</v>
      </c>
      <c r="O131" s="1">
        <f t="shared" ref="O131:O162" si="35">((S131 + T131*H131 + U131*H131^2 +  V131*H131^3)+(S131 + T131*J131 + U131*J131^2 +  V131*J131^3))/2</f>
        <v>993.29064171887853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4"/>
        <v>6.2E-2</v>
      </c>
      <c r="B132" s="1">
        <f t="shared" si="32"/>
        <v>224.73255888404231</v>
      </c>
      <c r="C132">
        <f t="shared" si="31"/>
        <v>3500</v>
      </c>
      <c r="D132" s="2">
        <v>3.68557519589372</v>
      </c>
      <c r="E132" s="1">
        <f t="shared" ref="E132:E194" si="36">D132*0.01256*3600</f>
        <v>166.64696805753044</v>
      </c>
      <c r="F132" s="1">
        <f t="shared" si="21"/>
        <v>666.58787223012177</v>
      </c>
      <c r="G132" s="8">
        <f t="shared" si="30"/>
        <v>2479.1548923076866</v>
      </c>
      <c r="H132">
        <v>315</v>
      </c>
      <c r="I132">
        <v>295</v>
      </c>
      <c r="J132" s="1">
        <v>305.70347617841884</v>
      </c>
      <c r="K132" s="2">
        <f t="shared" si="33"/>
        <v>9.296523821581161</v>
      </c>
      <c r="L132" s="8">
        <v>2051.9927036789932</v>
      </c>
      <c r="M132" s="1">
        <f t="shared" si="29"/>
        <v>14.870543023008882</v>
      </c>
      <c r="N132" s="1">
        <f t="shared" si="34"/>
        <v>4178.9405721153889</v>
      </c>
      <c r="O132" s="1">
        <f t="shared" si="35"/>
        <v>993.18052136436052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4"/>
        <v>6.8000000000000005E-2</v>
      </c>
      <c r="B133" s="1">
        <f t="shared" si="32"/>
        <v>246.50521344655016</v>
      </c>
      <c r="C133">
        <f t="shared" si="31"/>
        <v>3500</v>
      </c>
      <c r="D133" s="2">
        <v>3.68557519589372</v>
      </c>
      <c r="E133" s="1">
        <f t="shared" si="36"/>
        <v>166.64696805753044</v>
      </c>
      <c r="F133" s="1">
        <f t="shared" ref="F133:F194" si="37">E133*4</f>
        <v>666.58787223012177</v>
      </c>
      <c r="G133" s="8">
        <f t="shared" si="30"/>
        <v>2912.5660615384559</v>
      </c>
      <c r="H133">
        <v>315</v>
      </c>
      <c r="I133">
        <v>295</v>
      </c>
      <c r="J133" s="1">
        <v>306.30496507366161</v>
      </c>
      <c r="K133" s="2">
        <f t="shared" si="33"/>
        <v>8.6950349263383941</v>
      </c>
      <c r="L133" s="8">
        <v>2104.367572244591</v>
      </c>
      <c r="M133" s="1">
        <f t="shared" si="29"/>
        <v>15.241338156534978</v>
      </c>
      <c r="N133" s="1">
        <f t="shared" si="34"/>
        <v>4178.8826920551728</v>
      </c>
      <c r="O133" s="1">
        <f t="shared" si="35"/>
        <v>993.08244469677356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4"/>
        <v>7.3999999999999996E-2</v>
      </c>
      <c r="B134" s="1">
        <f t="shared" si="32"/>
        <v>268.27825137792587</v>
      </c>
      <c r="C134">
        <f t="shared" si="31"/>
        <v>3500</v>
      </c>
      <c r="D134" s="2">
        <v>3.68557519589372</v>
      </c>
      <c r="E134" s="1">
        <f t="shared" si="36"/>
        <v>166.64696805753044</v>
      </c>
      <c r="F134" s="1">
        <f t="shared" si="37"/>
        <v>666.58787223012177</v>
      </c>
      <c r="G134" s="8">
        <f t="shared" si="30"/>
        <v>3380.1230461538389</v>
      </c>
      <c r="H134">
        <v>315</v>
      </c>
      <c r="I134">
        <v>295</v>
      </c>
      <c r="J134" s="1">
        <v>306.81033564604724</v>
      </c>
      <c r="K134" s="2">
        <f t="shared" si="33"/>
        <v>8.1896643539527645</v>
      </c>
      <c r="L134" s="8">
        <v>2147.6768607291115</v>
      </c>
      <c r="M134" s="1">
        <f t="shared" si="29"/>
        <v>15.547322357290295</v>
      </c>
      <c r="N134" s="1">
        <f t="shared" si="34"/>
        <v>4178.838584682846</v>
      </c>
      <c r="O134" s="1">
        <f t="shared" si="35"/>
        <v>992.99886827098771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4"/>
        <v>8.0000000000000002E-3</v>
      </c>
      <c r="B135" s="1">
        <f t="shared" si="32"/>
        <v>28.955298331545428</v>
      </c>
      <c r="C135">
        <f t="shared" si="31"/>
        <v>4000</v>
      </c>
      <c r="D135" s="2">
        <v>4.2480140554677206</v>
      </c>
      <c r="E135" s="1">
        <f t="shared" si="36"/>
        <v>192.07820353202845</v>
      </c>
      <c r="F135" s="1">
        <f t="shared" si="37"/>
        <v>768.31281412811381</v>
      </c>
      <c r="G135" s="8">
        <f t="shared" si="30"/>
        <v>115.01606153846123</v>
      </c>
      <c r="H135">
        <v>315</v>
      </c>
      <c r="I135">
        <v>295</v>
      </c>
      <c r="J135" s="1">
        <v>295.12987227419308</v>
      </c>
      <c r="K135" s="2">
        <f t="shared" si="33"/>
        <v>19.870127725806924</v>
      </c>
      <c r="L135" s="8">
        <v>587.2504342239057</v>
      </c>
      <c r="M135" s="1">
        <f t="shared" si="29"/>
        <v>3.9448838273474172</v>
      </c>
      <c r="N135" s="1">
        <f t="shared" si="34"/>
        <v>4181.1970508170625</v>
      </c>
      <c r="O135" s="1">
        <f t="shared" si="35"/>
        <v>994.63661780420205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4"/>
        <v>1.4E-2</v>
      </c>
      <c r="B136" s="1">
        <f t="shared" si="32"/>
        <v>50.67754633013152</v>
      </c>
      <c r="C136">
        <f t="shared" si="31"/>
        <v>4000</v>
      </c>
      <c r="D136" s="2">
        <v>4.2480140554677206</v>
      </c>
      <c r="E136" s="1">
        <f t="shared" si="36"/>
        <v>192.07820353202845</v>
      </c>
      <c r="F136" s="1">
        <f t="shared" si="37"/>
        <v>768.31281412811381</v>
      </c>
      <c r="G136" s="8">
        <f t="shared" si="30"/>
        <v>241.11489230769138</v>
      </c>
      <c r="H136">
        <v>315</v>
      </c>
      <c r="I136">
        <v>295</v>
      </c>
      <c r="J136" s="1">
        <v>296.11934858657554</v>
      </c>
      <c r="K136" s="2">
        <f t="shared" si="33"/>
        <v>18.880651413424459</v>
      </c>
      <c r="L136" s="8">
        <v>975.25005528818247</v>
      </c>
      <c r="M136" s="1">
        <f t="shared" si="29"/>
        <v>6.5489931259412089</v>
      </c>
      <c r="N136" s="1">
        <f t="shared" si="34"/>
        <v>4180.86661105654</v>
      </c>
      <c r="O136" s="1">
        <f t="shared" si="35"/>
        <v>994.52328792077878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4"/>
        <v>0.02</v>
      </c>
      <c r="B137" s="1">
        <f t="shared" si="32"/>
        <v>72.409926070417171</v>
      </c>
      <c r="C137">
        <f t="shared" si="31"/>
        <v>4000</v>
      </c>
      <c r="D137" s="2">
        <v>4.2480140554677206</v>
      </c>
      <c r="E137" s="1">
        <f t="shared" si="36"/>
        <v>192.07820353202845</v>
      </c>
      <c r="F137" s="1">
        <f t="shared" si="37"/>
        <v>768.31281412811381</v>
      </c>
      <c r="G137" s="8">
        <f t="shared" si="30"/>
        <v>401.35953846153689</v>
      </c>
      <c r="H137">
        <v>315</v>
      </c>
      <c r="I137">
        <v>295</v>
      </c>
      <c r="J137" s="1">
        <v>297.64499287277977</v>
      </c>
      <c r="K137" s="2">
        <f t="shared" si="33"/>
        <v>17.355007127220233</v>
      </c>
      <c r="L137" s="8">
        <v>1279.5255137475172</v>
      </c>
      <c r="M137" s="1">
        <f t="shared" ref="M137:M168" si="38">((H137-I137)-(J137-I137))/(LN((H137-I137)/(J137-I137)))</f>
        <v>8.5785758436910786</v>
      </c>
      <c r="N137" s="1">
        <f t="shared" si="34"/>
        <v>4180.4117303905359</v>
      </c>
      <c r="O137" s="1">
        <f t="shared" si="35"/>
        <v>994.33881385241966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4"/>
        <v>2.5999999999999999E-2</v>
      </c>
      <c r="B138" s="1">
        <f t="shared" si="32"/>
        <v>94.151883013944527</v>
      </c>
      <c r="C138">
        <f t="shared" si="31"/>
        <v>4000</v>
      </c>
      <c r="D138" s="2">
        <v>4.2480140554677206</v>
      </c>
      <c r="E138" s="1">
        <f t="shared" si="36"/>
        <v>192.07820353202845</v>
      </c>
      <c r="F138" s="1">
        <f t="shared" si="37"/>
        <v>768.31281412811381</v>
      </c>
      <c r="G138" s="8">
        <f t="shared" si="30"/>
        <v>595.74999999999773</v>
      </c>
      <c r="H138">
        <v>315</v>
      </c>
      <c r="I138">
        <v>295</v>
      </c>
      <c r="J138" s="1">
        <v>299.20414905791728</v>
      </c>
      <c r="K138" s="2">
        <f t="shared" si="33"/>
        <v>15.795850942082723</v>
      </c>
      <c r="L138" s="8">
        <v>1512.9246270650556</v>
      </c>
      <c r="M138" s="1">
        <f t="shared" si="38"/>
        <v>10.127750436573301</v>
      </c>
      <c r="N138" s="1">
        <f t="shared" si="34"/>
        <v>4180.0112892899842</v>
      </c>
      <c r="O138" s="1">
        <f t="shared" si="35"/>
        <v>994.13837518403318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4"/>
        <v>3.2000000000000001E-2</v>
      </c>
      <c r="B139" s="1">
        <f t="shared" si="32"/>
        <v>115.90162135910171</v>
      </c>
      <c r="C139">
        <f t="shared" si="31"/>
        <v>4000</v>
      </c>
      <c r="D139" s="2">
        <v>4.2480140554677206</v>
      </c>
      <c r="E139" s="1">
        <f t="shared" si="36"/>
        <v>192.07820353202845</v>
      </c>
      <c r="F139" s="1">
        <f t="shared" si="37"/>
        <v>768.31281412811381</v>
      </c>
      <c r="G139" s="8">
        <f t="shared" si="30"/>
        <v>824.28627692307418</v>
      </c>
      <c r="H139">
        <v>315</v>
      </c>
      <c r="I139">
        <v>295</v>
      </c>
      <c r="J139" s="1">
        <v>300.61856101507976</v>
      </c>
      <c r="K139" s="2">
        <f t="shared" si="33"/>
        <v>14.381438984920237</v>
      </c>
      <c r="L139" s="8">
        <v>1694.3717054056074</v>
      </c>
      <c r="M139" s="1">
        <f t="shared" si="38"/>
        <v>11.327029663237658</v>
      </c>
      <c r="N139" s="1">
        <f t="shared" si="34"/>
        <v>4179.700478650916</v>
      </c>
      <c r="O139" s="1">
        <f t="shared" si="35"/>
        <v>993.94640600472826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4"/>
        <v>3.7999999999999999E-2</v>
      </c>
      <c r="B140" s="1">
        <f t="shared" si="32"/>
        <v>137.657455047078</v>
      </c>
      <c r="C140">
        <f t="shared" si="31"/>
        <v>4000</v>
      </c>
      <c r="D140" s="2">
        <v>4.2480140554677206</v>
      </c>
      <c r="E140" s="1">
        <f t="shared" si="36"/>
        <v>192.07820353202845</v>
      </c>
      <c r="F140" s="1">
        <f t="shared" si="37"/>
        <v>768.31281412811381</v>
      </c>
      <c r="G140" s="8">
        <f t="shared" si="30"/>
        <v>1086.9683692307658</v>
      </c>
      <c r="H140">
        <v>315</v>
      </c>
      <c r="I140">
        <v>295</v>
      </c>
      <c r="J140" s="1">
        <v>301.8536070721118</v>
      </c>
      <c r="K140" s="2">
        <f t="shared" si="33"/>
        <v>13.146392927888201</v>
      </c>
      <c r="L140" s="8">
        <v>1838.3854482460392</v>
      </c>
      <c r="M140" s="1">
        <f t="shared" si="38"/>
        <v>12.275367468789455</v>
      </c>
      <c r="N140" s="1">
        <f t="shared" si="34"/>
        <v>4179.4670652628456</v>
      </c>
      <c r="O140" s="1">
        <f t="shared" si="35"/>
        <v>993.77109618375016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4"/>
        <v>4.3999999999999997E-2</v>
      </c>
      <c r="B141" s="1">
        <f t="shared" si="32"/>
        <v>159.41804499019815</v>
      </c>
      <c r="C141">
        <f t="shared" si="31"/>
        <v>4000</v>
      </c>
      <c r="D141" s="2">
        <v>4.2480140554677206</v>
      </c>
      <c r="E141" s="1">
        <f t="shared" si="36"/>
        <v>192.07820353202845</v>
      </c>
      <c r="F141" s="1">
        <f t="shared" si="37"/>
        <v>768.31281412811381</v>
      </c>
      <c r="G141" s="8">
        <f t="shared" si="30"/>
        <v>1383.7962769230728</v>
      </c>
      <c r="H141">
        <v>315</v>
      </c>
      <c r="I141">
        <v>295</v>
      </c>
      <c r="J141" s="1">
        <v>302.9207015444486</v>
      </c>
      <c r="K141" s="2">
        <f t="shared" si="33"/>
        <v>12.079298455551395</v>
      </c>
      <c r="L141" s="8">
        <v>1955.0475336097199</v>
      </c>
      <c r="M141" s="1">
        <f t="shared" si="38"/>
        <v>13.04104285750217</v>
      </c>
      <c r="N141" s="1">
        <f t="shared" si="34"/>
        <v>4179.2920332532422</v>
      </c>
      <c r="O141" s="1">
        <f t="shared" si="35"/>
        <v>993.61399150102011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4"/>
        <v>0.05</v>
      </c>
      <c r="B142" s="1">
        <f t="shared" si="32"/>
        <v>181.18237374608631</v>
      </c>
      <c r="C142">
        <f t="shared" si="31"/>
        <v>4000</v>
      </c>
      <c r="D142" s="2">
        <v>4.2480140554677206</v>
      </c>
      <c r="E142" s="1">
        <f t="shared" si="36"/>
        <v>192.07820353202845</v>
      </c>
      <c r="F142" s="1">
        <f t="shared" si="37"/>
        <v>768.31281412811381</v>
      </c>
      <c r="G142" s="8">
        <f t="shared" si="30"/>
        <v>1714.7699999999959</v>
      </c>
      <c r="H142">
        <v>315</v>
      </c>
      <c r="I142">
        <v>295</v>
      </c>
      <c r="J142" s="1">
        <v>303.84273552292956</v>
      </c>
      <c r="K142" s="2">
        <f t="shared" si="33"/>
        <v>11.157264477070441</v>
      </c>
      <c r="L142" s="8">
        <v>2051.2966439942284</v>
      </c>
      <c r="M142" s="1">
        <f t="shared" si="38"/>
        <v>13.670839817398644</v>
      </c>
      <c r="N142" s="1">
        <f t="shared" si="34"/>
        <v>4179.1594692455174</v>
      </c>
      <c r="O142" s="1">
        <f t="shared" si="35"/>
        <v>993.47412377021112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4"/>
        <v>5.6000000000000001E-2</v>
      </c>
      <c r="B143" s="1">
        <f t="shared" si="32"/>
        <v>202.94967478655994</v>
      </c>
      <c r="C143">
        <f t="shared" si="31"/>
        <v>4000</v>
      </c>
      <c r="D143" s="2">
        <v>4.2480140554677206</v>
      </c>
      <c r="E143" s="1">
        <f t="shared" si="36"/>
        <v>192.07820353202845</v>
      </c>
      <c r="F143" s="1">
        <f t="shared" si="37"/>
        <v>768.31281412811381</v>
      </c>
      <c r="G143" s="8">
        <f t="shared" ref="G143:G174" si="39">G131</f>
        <v>2079.8895384615334</v>
      </c>
      <c r="H143">
        <v>315</v>
      </c>
      <c r="I143">
        <v>295</v>
      </c>
      <c r="J143" s="1">
        <v>304.64288122982936</v>
      </c>
      <c r="K143" s="2">
        <f t="shared" si="33"/>
        <v>10.357118770170644</v>
      </c>
      <c r="L143" s="8">
        <v>2131.9789897944834</v>
      </c>
      <c r="M143" s="1">
        <f t="shared" si="38"/>
        <v>14.197318385608432</v>
      </c>
      <c r="N143" s="1">
        <f t="shared" si="34"/>
        <v>4179.0576707838236</v>
      </c>
      <c r="O143" s="1">
        <f t="shared" si="35"/>
        <v>993.349707074035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0">A132</f>
        <v>6.2E-2</v>
      </c>
      <c r="B144" s="1">
        <f t="shared" si="32"/>
        <v>224.71936788415329</v>
      </c>
      <c r="C144">
        <f t="shared" si="31"/>
        <v>4000</v>
      </c>
      <c r="D144" s="2">
        <v>4.2480140554677206</v>
      </c>
      <c r="E144" s="1">
        <f t="shared" si="36"/>
        <v>192.07820353202845</v>
      </c>
      <c r="F144" s="1">
        <f t="shared" si="37"/>
        <v>768.31281412811381</v>
      </c>
      <c r="G144" s="8">
        <f t="shared" si="39"/>
        <v>2479.1548923076866</v>
      </c>
      <c r="H144">
        <v>315</v>
      </c>
      <c r="I144">
        <v>295</v>
      </c>
      <c r="J144" s="1">
        <v>305.34140292183611</v>
      </c>
      <c r="K144" s="2">
        <f t="shared" si="33"/>
        <v>9.6585970781638935</v>
      </c>
      <c r="L144" s="8">
        <v>2200.5506494816173</v>
      </c>
      <c r="M144" s="1">
        <f t="shared" si="38"/>
        <v>14.643629121139337</v>
      </c>
      <c r="N144" s="1">
        <f t="shared" si="34"/>
        <v>4178.9783401971235</v>
      </c>
      <c r="O144" s="1">
        <f t="shared" si="35"/>
        <v>993.23882094160854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0"/>
        <v>6.8000000000000005E-2</v>
      </c>
      <c r="B145" s="1">
        <f t="shared" si="32"/>
        <v>246.49100946714051</v>
      </c>
      <c r="C145">
        <f t="shared" si="31"/>
        <v>4000</v>
      </c>
      <c r="D145" s="2">
        <v>4.2480140554677206</v>
      </c>
      <c r="E145" s="1">
        <f t="shared" si="36"/>
        <v>192.07820353202845</v>
      </c>
      <c r="F145" s="1">
        <f t="shared" si="37"/>
        <v>768.31281412811381</v>
      </c>
      <c r="G145" s="8">
        <f t="shared" si="39"/>
        <v>2912.5660615384559</v>
      </c>
      <c r="H145">
        <v>315</v>
      </c>
      <c r="I145">
        <v>295</v>
      </c>
      <c r="J145" s="1">
        <v>305.95514476331886</v>
      </c>
      <c r="K145" s="2">
        <f t="shared" si="33"/>
        <v>9.0448552366811441</v>
      </c>
      <c r="L145" s="8">
        <v>2259.529933576463</v>
      </c>
      <c r="M145" s="1">
        <f t="shared" si="38"/>
        <v>15.02659632691644</v>
      </c>
      <c r="N145" s="1">
        <f t="shared" si="34"/>
        <v>4178.9156271605325</v>
      </c>
      <c r="O145" s="1">
        <f t="shared" si="35"/>
        <v>993.13967081072815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0"/>
        <v>7.3999999999999996E-2</v>
      </c>
      <c r="B146" s="1">
        <f t="shared" si="32"/>
        <v>268.26311343369082</v>
      </c>
      <c r="C146">
        <f t="shared" si="31"/>
        <v>4000</v>
      </c>
      <c r="D146" s="2">
        <v>4.2480140554677206</v>
      </c>
      <c r="E146" s="1">
        <f t="shared" si="36"/>
        <v>192.07820353202845</v>
      </c>
      <c r="F146" s="1">
        <f t="shared" si="37"/>
        <v>768.31281412811381</v>
      </c>
      <c r="G146" s="8">
        <f t="shared" si="39"/>
        <v>3380.1230461538389</v>
      </c>
      <c r="H146">
        <v>315</v>
      </c>
      <c r="I146">
        <v>295</v>
      </c>
      <c r="J146" s="1">
        <v>306.47221931423411</v>
      </c>
      <c r="K146" s="2">
        <f t="shared" si="33"/>
        <v>8.5277806857658902</v>
      </c>
      <c r="L146" s="8">
        <v>2308.3868007839842</v>
      </c>
      <c r="M146" s="1">
        <f t="shared" si="38"/>
        <v>15.34314729933276</v>
      </c>
      <c r="N146" s="1">
        <f t="shared" si="34"/>
        <v>4178.8676461817349</v>
      </c>
      <c r="O146" s="1">
        <f t="shared" si="35"/>
        <v>993.05490266685001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0"/>
        <v>8.0000000000000002E-3</v>
      </c>
      <c r="B147" s="1">
        <f t="shared" si="32"/>
        <v>28.955205732500534</v>
      </c>
      <c r="C147">
        <f t="shared" si="31"/>
        <v>4500</v>
      </c>
      <c r="D147" s="2">
        <v>4.8104529150417212</v>
      </c>
      <c r="E147" s="1">
        <f t="shared" si="36"/>
        <v>217.50943900652646</v>
      </c>
      <c r="F147" s="1">
        <f t="shared" si="37"/>
        <v>870.03775602610585</v>
      </c>
      <c r="G147" s="8">
        <f t="shared" si="39"/>
        <v>115.01606153846123</v>
      </c>
      <c r="H147">
        <v>315</v>
      </c>
      <c r="I147">
        <v>295</v>
      </c>
      <c r="J147" s="1">
        <v>295.10145016031572</v>
      </c>
      <c r="K147" s="2">
        <f t="shared" si="33"/>
        <v>19.898549839684279</v>
      </c>
      <c r="L147" s="8">
        <v>603.08655906669696</v>
      </c>
      <c r="M147" s="1">
        <f t="shared" si="38"/>
        <v>3.7658689370001044</v>
      </c>
      <c r="N147" s="1">
        <f t="shared" si="34"/>
        <v>4181.2069693885724</v>
      </c>
      <c r="O147" s="1">
        <f t="shared" si="35"/>
        <v>994.6397986623067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0"/>
        <v>1.4E-2</v>
      </c>
      <c r="B148" s="1">
        <f t="shared" si="32"/>
        <v>50.676667841796608</v>
      </c>
      <c r="C148">
        <f t="shared" si="31"/>
        <v>4500</v>
      </c>
      <c r="D148" s="2">
        <v>4.8104529150417212</v>
      </c>
      <c r="E148" s="1">
        <f t="shared" si="36"/>
        <v>217.50943900652646</v>
      </c>
      <c r="F148" s="1">
        <f t="shared" si="37"/>
        <v>870.03775602610585</v>
      </c>
      <c r="G148" s="8">
        <f t="shared" si="39"/>
        <v>241.11489230769138</v>
      </c>
      <c r="H148">
        <v>315</v>
      </c>
      <c r="I148">
        <v>295</v>
      </c>
      <c r="J148" s="1">
        <v>295.97160637347758</v>
      </c>
      <c r="K148" s="2">
        <f t="shared" si="33"/>
        <v>19.028393626522416</v>
      </c>
      <c r="L148" s="8">
        <v>1007.945858731408</v>
      </c>
      <c r="M148" s="1">
        <f t="shared" si="38"/>
        <v>6.2913414225483741</v>
      </c>
      <c r="N148" s="1">
        <f t="shared" si="34"/>
        <v>4180.9141374308983</v>
      </c>
      <c r="O148" s="1">
        <f t="shared" si="35"/>
        <v>994.54052814481986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0"/>
        <v>0.02</v>
      </c>
      <c r="B149" s="1">
        <f t="shared" si="32"/>
        <v>72.407660570506152</v>
      </c>
      <c r="C149">
        <f t="shared" si="31"/>
        <v>4500</v>
      </c>
      <c r="D149" s="2">
        <v>4.8104529150417212</v>
      </c>
      <c r="E149" s="1">
        <f t="shared" si="36"/>
        <v>217.50943900652646</v>
      </c>
      <c r="F149" s="1">
        <f t="shared" si="37"/>
        <v>870.03775602610585</v>
      </c>
      <c r="G149" s="8">
        <f t="shared" si="39"/>
        <v>401.35953846153689</v>
      </c>
      <c r="H149">
        <v>315</v>
      </c>
      <c r="I149">
        <v>295</v>
      </c>
      <c r="J149" s="1">
        <v>297.39431465801988</v>
      </c>
      <c r="K149" s="2">
        <f t="shared" si="33"/>
        <v>17.60568534198012</v>
      </c>
      <c r="L149" s="8">
        <v>1331.1281280420694</v>
      </c>
      <c r="M149" s="1">
        <f t="shared" si="38"/>
        <v>8.2942584853316372</v>
      </c>
      <c r="N149" s="1">
        <f t="shared" si="34"/>
        <v>4180.4820714064526</v>
      </c>
      <c r="O149" s="1">
        <f t="shared" si="35"/>
        <v>994.36992484919188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0"/>
        <v>2.5999999999999999E-2</v>
      </c>
      <c r="B150" s="1">
        <f t="shared" si="32"/>
        <v>94.148003038121317</v>
      </c>
      <c r="C150">
        <f t="shared" si="31"/>
        <v>4500</v>
      </c>
      <c r="D150" s="2">
        <v>4.8104529150417212</v>
      </c>
      <c r="E150" s="1">
        <f t="shared" si="36"/>
        <v>217.50943900652646</v>
      </c>
      <c r="F150" s="1">
        <f t="shared" si="37"/>
        <v>870.03775602610585</v>
      </c>
      <c r="G150" s="8">
        <f t="shared" si="39"/>
        <v>595.74999999999773</v>
      </c>
      <c r="H150">
        <v>315</v>
      </c>
      <c r="I150">
        <v>295</v>
      </c>
      <c r="J150" s="1">
        <v>298.89281701858522</v>
      </c>
      <c r="K150" s="2">
        <f t="shared" si="33"/>
        <v>16.10718298141478</v>
      </c>
      <c r="L150" s="8">
        <v>1582.1392376137128</v>
      </c>
      <c r="M150" s="1">
        <f t="shared" si="38"/>
        <v>9.841861645621945</v>
      </c>
      <c r="N150" s="1">
        <f t="shared" si="34"/>
        <v>4180.0862663628441</v>
      </c>
      <c r="O150" s="1">
        <f t="shared" si="35"/>
        <v>994.17934506906715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0"/>
        <v>3.2000000000000001E-2</v>
      </c>
      <c r="B151" s="1">
        <f t="shared" si="32"/>
        <v>115.8961111423658</v>
      </c>
      <c r="C151">
        <f t="shared" si="31"/>
        <v>4500</v>
      </c>
      <c r="D151" s="2">
        <v>4.8104529150417212</v>
      </c>
      <c r="E151" s="1">
        <f t="shared" si="36"/>
        <v>217.50943900652646</v>
      </c>
      <c r="F151" s="1">
        <f t="shared" si="37"/>
        <v>870.03775602610585</v>
      </c>
      <c r="G151" s="8">
        <f t="shared" si="39"/>
        <v>824.28627692307418</v>
      </c>
      <c r="H151">
        <v>315</v>
      </c>
      <c r="I151">
        <v>295</v>
      </c>
      <c r="J151" s="1">
        <v>300.27678460120421</v>
      </c>
      <c r="K151" s="2">
        <f t="shared" si="33"/>
        <v>14.723215398795787</v>
      </c>
      <c r="L151" s="8">
        <v>1778.964812492839</v>
      </c>
      <c r="M151" s="1">
        <f t="shared" si="38"/>
        <v>11.050019445641674</v>
      </c>
      <c r="N151" s="1">
        <f t="shared" si="34"/>
        <v>4179.7712083783344</v>
      </c>
      <c r="O151" s="1">
        <f t="shared" si="35"/>
        <v>993.99366263885508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0"/>
        <v>3.7999999999999999E-2</v>
      </c>
      <c r="B152" s="1">
        <f t="shared" si="32"/>
        <v>137.65039540649474</v>
      </c>
      <c r="C152">
        <f t="shared" si="31"/>
        <v>4500</v>
      </c>
      <c r="D152" s="2">
        <v>4.8104529150417212</v>
      </c>
      <c r="E152" s="1">
        <f t="shared" si="36"/>
        <v>217.50943900652646</v>
      </c>
      <c r="F152" s="1">
        <f t="shared" si="37"/>
        <v>870.03775602610585</v>
      </c>
      <c r="G152" s="8">
        <f t="shared" si="39"/>
        <v>1086.9683692307658</v>
      </c>
      <c r="H152">
        <v>315</v>
      </c>
      <c r="I152">
        <v>295</v>
      </c>
      <c r="J152" s="1">
        <v>301.49963172485025</v>
      </c>
      <c r="K152" s="2">
        <f t="shared" si="33"/>
        <v>13.500368275149754</v>
      </c>
      <c r="L152" s="8">
        <v>1936.1567157898576</v>
      </c>
      <c r="M152" s="1">
        <f t="shared" si="38"/>
        <v>12.011145330146395</v>
      </c>
      <c r="N152" s="1">
        <f t="shared" si="34"/>
        <v>4179.5304905473904</v>
      </c>
      <c r="O152" s="1">
        <f t="shared" si="35"/>
        <v>993.82206346750081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0"/>
        <v>4.3999999999999997E-2</v>
      </c>
      <c r="B153" s="1">
        <f t="shared" si="32"/>
        <v>159.40955364275615</v>
      </c>
      <c r="C153">
        <f t="shared" si="31"/>
        <v>4500</v>
      </c>
      <c r="D153" s="2">
        <v>4.8104529150417212</v>
      </c>
      <c r="E153" s="1">
        <f t="shared" si="36"/>
        <v>217.50943900652646</v>
      </c>
      <c r="F153" s="1">
        <f t="shared" si="37"/>
        <v>870.03775602610585</v>
      </c>
      <c r="G153" s="8">
        <f t="shared" si="39"/>
        <v>1383.7962769230728</v>
      </c>
      <c r="H153">
        <v>315</v>
      </c>
      <c r="I153">
        <v>295</v>
      </c>
      <c r="J153" s="1">
        <v>302.56509843662758</v>
      </c>
      <c r="K153" s="2">
        <f t="shared" si="33"/>
        <v>12.434901563372421</v>
      </c>
      <c r="L153" s="8">
        <v>2064.0898819671961</v>
      </c>
      <c r="M153" s="1">
        <f t="shared" si="38"/>
        <v>12.790648979781063</v>
      </c>
      <c r="N153" s="1">
        <f t="shared" si="34"/>
        <v>4179.3477191415923</v>
      </c>
      <c r="O153" s="1">
        <f t="shared" si="35"/>
        <v>993.66691882834937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0"/>
        <v>0.05</v>
      </c>
      <c r="B154" s="1">
        <f t="shared" si="32"/>
        <v>181.17257673951815</v>
      </c>
      <c r="C154">
        <f t="shared" si="31"/>
        <v>4500</v>
      </c>
      <c r="D154" s="2">
        <v>4.8104529150417212</v>
      </c>
      <c r="E154" s="1">
        <f t="shared" si="36"/>
        <v>217.50943900652646</v>
      </c>
      <c r="F154" s="1">
        <f t="shared" si="37"/>
        <v>870.03775602610585</v>
      </c>
      <c r="G154" s="8">
        <f t="shared" si="39"/>
        <v>1714.7699999999959</v>
      </c>
      <c r="H154">
        <v>315</v>
      </c>
      <c r="I154">
        <v>295</v>
      </c>
      <c r="J154" s="1">
        <v>303.49152263494943</v>
      </c>
      <c r="K154" s="2">
        <f t="shared" si="33"/>
        <v>11.508477365050567</v>
      </c>
      <c r="L154" s="8">
        <v>2170.0225108810819</v>
      </c>
      <c r="M154" s="1">
        <f t="shared" si="38"/>
        <v>13.434062954310054</v>
      </c>
      <c r="N154" s="1">
        <f t="shared" si="34"/>
        <v>4179.2079905000192</v>
      </c>
      <c r="O154" s="1">
        <f t="shared" si="35"/>
        <v>993.52784642896586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0"/>
        <v>5.6000000000000001E-2</v>
      </c>
      <c r="B155" s="1">
        <f t="shared" si="32"/>
        <v>202.93869365715577</v>
      </c>
      <c r="C155">
        <f t="shared" ref="C155:C186" si="41">C143+500</f>
        <v>4500</v>
      </c>
      <c r="D155" s="2">
        <v>4.8104529150417212</v>
      </c>
      <c r="E155" s="1">
        <f t="shared" si="36"/>
        <v>217.50943900652646</v>
      </c>
      <c r="F155" s="1">
        <f t="shared" si="37"/>
        <v>870.03775602610585</v>
      </c>
      <c r="G155" s="8">
        <f t="shared" si="39"/>
        <v>2079.8895384615334</v>
      </c>
      <c r="H155">
        <v>315</v>
      </c>
      <c r="I155">
        <v>295</v>
      </c>
      <c r="J155" s="1">
        <v>304.29940490749414</v>
      </c>
      <c r="K155" s="2">
        <f t="shared" si="33"/>
        <v>10.700595092505864</v>
      </c>
      <c r="L155" s="8">
        <v>2259.0815129022808</v>
      </c>
      <c r="M155" s="1">
        <f t="shared" si="38"/>
        <v>13.973424544475899</v>
      </c>
      <c r="N155" s="1">
        <f t="shared" si="34"/>
        <v>4179.0999067131334</v>
      </c>
      <c r="O155" s="1">
        <f t="shared" si="35"/>
        <v>993.40345779786412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0"/>
        <v>6.2E-2</v>
      </c>
      <c r="B156" s="1">
        <f t="shared" si="32"/>
        <v>224.70731447559126</v>
      </c>
      <c r="C156">
        <f t="shared" si="41"/>
        <v>4500</v>
      </c>
      <c r="D156" s="2">
        <v>4.8104529150417212</v>
      </c>
      <c r="E156" s="1">
        <f t="shared" si="36"/>
        <v>217.50943900652646</v>
      </c>
      <c r="F156" s="1">
        <f t="shared" si="37"/>
        <v>870.03775602610585</v>
      </c>
      <c r="G156" s="8">
        <f t="shared" si="39"/>
        <v>2479.1548923076866</v>
      </c>
      <c r="H156">
        <v>315</v>
      </c>
      <c r="I156">
        <v>295</v>
      </c>
      <c r="J156" s="1">
        <v>305.00743280897456</v>
      </c>
      <c r="K156" s="2">
        <f t="shared" si="33"/>
        <v>9.9925671910254437</v>
      </c>
      <c r="L156" s="8">
        <v>2334.95371820233</v>
      </c>
      <c r="M156" s="1">
        <f t="shared" si="38"/>
        <v>14.431696891591898</v>
      </c>
      <c r="N156" s="1">
        <f t="shared" si="34"/>
        <v>4179.0151886957692</v>
      </c>
      <c r="O156" s="1">
        <f t="shared" si="35"/>
        <v>993.29209875028357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0"/>
        <v>6.8000000000000005E-2</v>
      </c>
      <c r="B157" s="1">
        <f t="shared" si="32"/>
        <v>246.47798439012206</v>
      </c>
      <c r="C157">
        <f t="shared" si="41"/>
        <v>4500</v>
      </c>
      <c r="D157" s="2">
        <v>4.8104529150417212</v>
      </c>
      <c r="E157" s="1">
        <f t="shared" si="36"/>
        <v>217.50943900652646</v>
      </c>
      <c r="F157" s="1">
        <f t="shared" si="37"/>
        <v>870.03775602610585</v>
      </c>
      <c r="G157" s="8">
        <f t="shared" si="39"/>
        <v>2912.5660615384559</v>
      </c>
      <c r="H157">
        <v>315</v>
      </c>
      <c r="I157">
        <v>295</v>
      </c>
      <c r="J157" s="1">
        <v>305.63151261013661</v>
      </c>
      <c r="K157" s="2">
        <f t="shared" si="33"/>
        <v>9.3684873898633896</v>
      </c>
      <c r="L157" s="8">
        <v>2400.3428994378878</v>
      </c>
      <c r="M157" s="1">
        <f t="shared" si="38"/>
        <v>14.825672056832328</v>
      </c>
      <c r="N157" s="1">
        <f t="shared" si="34"/>
        <v>4178.9479006662077</v>
      </c>
      <c r="O157" s="1">
        <f t="shared" si="35"/>
        <v>993.19215306683896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0"/>
        <v>7.3999999999999996E-2</v>
      </c>
      <c r="B158" s="1">
        <f t="shared" si="32"/>
        <v>268.24919189476407</v>
      </c>
      <c r="C158">
        <f t="shared" si="41"/>
        <v>4500</v>
      </c>
      <c r="D158" s="2">
        <v>4.8104529150417212</v>
      </c>
      <c r="E158" s="1">
        <f t="shared" si="36"/>
        <v>217.50943900652646</v>
      </c>
      <c r="F158" s="1">
        <f t="shared" si="37"/>
        <v>870.03775602610585</v>
      </c>
      <c r="G158" s="8">
        <f t="shared" si="39"/>
        <v>3380.1230461538389</v>
      </c>
      <c r="H158">
        <v>315</v>
      </c>
      <c r="I158">
        <v>295</v>
      </c>
      <c r="J158" s="1">
        <v>306.15866548845889</v>
      </c>
      <c r="K158" s="2">
        <f t="shared" si="33"/>
        <v>8.8413345115411062</v>
      </c>
      <c r="L158" s="8">
        <v>2454.5996312483858</v>
      </c>
      <c r="M158" s="1">
        <f t="shared" si="38"/>
        <v>15.151831263577739</v>
      </c>
      <c r="N158" s="1">
        <f t="shared" si="34"/>
        <v>4178.8962227379252</v>
      </c>
      <c r="O158" s="1">
        <f t="shared" si="35"/>
        <v>993.10644001682749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0"/>
        <v>8.0000000000000002E-3</v>
      </c>
      <c r="B159" s="1">
        <f t="shared" si="32"/>
        <v>28.955137424783125</v>
      </c>
      <c r="C159">
        <f t="shared" si="41"/>
        <v>5000</v>
      </c>
      <c r="D159" s="2">
        <v>5.3728917742643825</v>
      </c>
      <c r="E159" s="1">
        <f t="shared" si="36"/>
        <v>242.9406744651383</v>
      </c>
      <c r="F159" s="1">
        <f t="shared" si="37"/>
        <v>971.7626978605532</v>
      </c>
      <c r="G159" s="8">
        <f t="shared" si="39"/>
        <v>115.01606153846123</v>
      </c>
      <c r="H159">
        <v>315</v>
      </c>
      <c r="I159">
        <v>295</v>
      </c>
      <c r="J159" s="1">
        <v>295.08045984901179</v>
      </c>
      <c r="K159" s="2">
        <f t="shared" si="33"/>
        <v>19.919540150988212</v>
      </c>
      <c r="L159" s="8">
        <v>616.48109689567252</v>
      </c>
      <c r="M159" s="1">
        <f t="shared" si="38"/>
        <v>3.6114064347088028</v>
      </c>
      <c r="N159" s="1">
        <f t="shared" si="34"/>
        <v>4181.2143099815257</v>
      </c>
      <c r="O159" s="1">
        <f t="shared" si="35"/>
        <v>994.64214510512602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0"/>
        <v>1.4E-2</v>
      </c>
      <c r="B160" s="1">
        <f t="shared" si="32"/>
        <v>50.675953275527831</v>
      </c>
      <c r="C160">
        <f t="shared" si="41"/>
        <v>5000</v>
      </c>
      <c r="D160" s="2">
        <v>5.3728917742643825</v>
      </c>
      <c r="E160" s="1">
        <f t="shared" si="36"/>
        <v>242.9406744651383</v>
      </c>
      <c r="F160" s="1">
        <f t="shared" si="37"/>
        <v>971.7626978605532</v>
      </c>
      <c r="G160" s="8">
        <f t="shared" si="39"/>
        <v>241.11489230769138</v>
      </c>
      <c r="H160">
        <v>315</v>
      </c>
      <c r="I160">
        <v>295</v>
      </c>
      <c r="J160" s="1">
        <v>295.85071856502907</v>
      </c>
      <c r="K160" s="2">
        <f t="shared" si="33"/>
        <v>19.149281434970931</v>
      </c>
      <c r="L160" s="8">
        <v>1035.7853459912199</v>
      </c>
      <c r="M160" s="1">
        <f t="shared" si="38"/>
        <v>6.064877397886189</v>
      </c>
      <c r="N160" s="1">
        <f t="shared" si="34"/>
        <v>4180.9534937184162</v>
      </c>
      <c r="O160" s="1">
        <f t="shared" si="35"/>
        <v>994.55455185958795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0"/>
        <v>0.02</v>
      </c>
      <c r="B161" s="1">
        <f t="shared" si="32"/>
        <v>72.405747481487339</v>
      </c>
      <c r="C161">
        <f t="shared" si="41"/>
        <v>5000</v>
      </c>
      <c r="D161" s="2">
        <v>5.3728917742643825</v>
      </c>
      <c r="E161" s="1">
        <f t="shared" si="36"/>
        <v>242.9406744651383</v>
      </c>
      <c r="F161" s="1">
        <f t="shared" si="37"/>
        <v>971.7626978605532</v>
      </c>
      <c r="G161" s="8">
        <f t="shared" si="39"/>
        <v>401.35953846153689</v>
      </c>
      <c r="H161">
        <v>315</v>
      </c>
      <c r="I161">
        <v>295</v>
      </c>
      <c r="J161" s="1">
        <v>297.18062952489851</v>
      </c>
      <c r="K161" s="2">
        <f t="shared" si="33"/>
        <v>17.819370475101493</v>
      </c>
      <c r="L161" s="8">
        <v>1375.7726523056676</v>
      </c>
      <c r="M161" s="1">
        <f t="shared" si="38"/>
        <v>8.0408015834630131</v>
      </c>
      <c r="N161" s="1">
        <f t="shared" si="34"/>
        <v>4180.5433765841999</v>
      </c>
      <c r="O161" s="1">
        <f t="shared" si="35"/>
        <v>994.39619787654169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0"/>
        <v>2.5999999999999999E-2</v>
      </c>
      <c r="B162" s="1">
        <f t="shared" ref="B162:B193" si="42">A162/O162*3600*1000</f>
        <v>94.144658068869433</v>
      </c>
      <c r="C162">
        <f t="shared" si="41"/>
        <v>5000</v>
      </c>
      <c r="D162" s="2">
        <v>5.3728917742643825</v>
      </c>
      <c r="E162" s="1">
        <f t="shared" si="36"/>
        <v>242.9406744651383</v>
      </c>
      <c r="F162" s="1">
        <f t="shared" si="37"/>
        <v>971.7626978605532</v>
      </c>
      <c r="G162" s="8">
        <f t="shared" si="39"/>
        <v>595.74999999999773</v>
      </c>
      <c r="H162">
        <v>315</v>
      </c>
      <c r="I162">
        <v>295</v>
      </c>
      <c r="J162" s="1">
        <v>298.62148450602507</v>
      </c>
      <c r="K162" s="2">
        <f t="shared" si="33"/>
        <v>16.37851549397493</v>
      </c>
      <c r="L162" s="8">
        <v>1642.8344107949574</v>
      </c>
      <c r="M162" s="1">
        <f t="shared" si="38"/>
        <v>9.5845348002209718</v>
      </c>
      <c r="N162" s="1">
        <f t="shared" si="34"/>
        <v>4180.153606588302</v>
      </c>
      <c r="O162" s="1">
        <f t="shared" si="35"/>
        <v>994.21466836205411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0"/>
        <v>3.2000000000000001E-2</v>
      </c>
      <c r="B163" s="1">
        <f t="shared" si="42"/>
        <v>115.89129545456258</v>
      </c>
      <c r="C163">
        <f t="shared" si="41"/>
        <v>5000</v>
      </c>
      <c r="D163" s="2">
        <v>5.3728917742643825</v>
      </c>
      <c r="E163" s="1">
        <f t="shared" si="36"/>
        <v>242.9406744651383</v>
      </c>
      <c r="F163" s="1">
        <f t="shared" si="37"/>
        <v>971.7626978605532</v>
      </c>
      <c r="G163" s="8">
        <f t="shared" si="39"/>
        <v>824.28627692307418</v>
      </c>
      <c r="H163">
        <v>315</v>
      </c>
      <c r="I163">
        <v>295</v>
      </c>
      <c r="J163" s="1">
        <v>299.97474068752695</v>
      </c>
      <c r="K163" s="2">
        <f t="shared" ref="K163:K194" si="43">H163-J163</f>
        <v>15.025259312473054</v>
      </c>
      <c r="L163" s="8">
        <v>1853.9040773069796</v>
      </c>
      <c r="M163" s="1">
        <f t="shared" si="38"/>
        <v>10.798980720612596</v>
      </c>
      <c r="N163" s="1">
        <f t="shared" ref="N163:N194" si="44">((W163 + X163*H163 +Y163*H163^2 +  Z163*H163^3)+(W163 + X163*J163 + Y163*J163^2 +  Z163*J163^3))/2</f>
        <v>4179.8360050085585</v>
      </c>
      <c r="O163" s="1">
        <f t="shared" ref="O163:O194" si="45">((S163 + T163*H163 + U163*H163^2 +  V163*H163^3)+(S163 + T163*J163 + U163*J163^2 +  V163*J163^3))/2</f>
        <v>994.03496654471678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0"/>
        <v>3.7999999999999999E-2</v>
      </c>
      <c r="B164" s="1">
        <f t="shared" si="42"/>
        <v>137.64416452233692</v>
      </c>
      <c r="C164">
        <f t="shared" si="41"/>
        <v>5000</v>
      </c>
      <c r="D164" s="2">
        <v>5.3728917742643825</v>
      </c>
      <c r="E164" s="1">
        <f t="shared" si="36"/>
        <v>242.9406744651383</v>
      </c>
      <c r="F164" s="1">
        <f t="shared" si="37"/>
        <v>971.7626978605532</v>
      </c>
      <c r="G164" s="8">
        <f t="shared" si="39"/>
        <v>1086.9683692307658</v>
      </c>
      <c r="H164">
        <v>315</v>
      </c>
      <c r="I164">
        <v>295</v>
      </c>
      <c r="J164" s="1">
        <v>301.18379191955449</v>
      </c>
      <c r="K164" s="2">
        <f t="shared" si="43"/>
        <v>13.816208080445506</v>
      </c>
      <c r="L164" s="8">
        <v>2023.4387765711353</v>
      </c>
      <c r="M164" s="1">
        <f t="shared" si="38"/>
        <v>11.770489766833213</v>
      </c>
      <c r="N164" s="1">
        <f t="shared" si="44"/>
        <v>4179.5894140378487</v>
      </c>
      <c r="O164" s="1">
        <f t="shared" si="45"/>
        <v>993.86705186328538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0"/>
        <v>4.3999999999999997E-2</v>
      </c>
      <c r="B165" s="1">
        <f t="shared" si="42"/>
        <v>159.40200269704513</v>
      </c>
      <c r="C165">
        <f t="shared" si="41"/>
        <v>5000</v>
      </c>
      <c r="D165" s="2">
        <v>5.3728917742643825</v>
      </c>
      <c r="E165" s="1">
        <f t="shared" si="36"/>
        <v>242.9406744651383</v>
      </c>
      <c r="F165" s="1">
        <f t="shared" si="37"/>
        <v>971.7626978605532</v>
      </c>
      <c r="G165" s="8">
        <f t="shared" si="39"/>
        <v>1383.7962769230728</v>
      </c>
      <c r="H165">
        <v>315</v>
      </c>
      <c r="I165">
        <v>295</v>
      </c>
      <c r="J165" s="1">
        <v>302.24557128425425</v>
      </c>
      <c r="K165" s="2">
        <f t="shared" si="43"/>
        <v>12.754428715745746</v>
      </c>
      <c r="L165" s="8">
        <v>2162.0143653938367</v>
      </c>
      <c r="M165" s="1">
        <f t="shared" si="38"/>
        <v>12.561708878949991</v>
      </c>
      <c r="N165" s="1">
        <f t="shared" si="44"/>
        <v>4179.3999914189371</v>
      </c>
      <c r="O165" s="1">
        <f t="shared" si="45"/>
        <v>993.71398928437861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0"/>
        <v>0.05</v>
      </c>
      <c r="B166" s="1">
        <f t="shared" si="42"/>
        <v>181.16381298364837</v>
      </c>
      <c r="C166">
        <f t="shared" si="41"/>
        <v>5000</v>
      </c>
      <c r="D166" s="2">
        <v>5.3728917742643825</v>
      </c>
      <c r="E166" s="1">
        <f t="shared" si="36"/>
        <v>242.9406744651383</v>
      </c>
      <c r="F166" s="1">
        <f t="shared" si="37"/>
        <v>971.7626978605532</v>
      </c>
      <c r="G166" s="8">
        <f t="shared" si="39"/>
        <v>1714.7699999999959</v>
      </c>
      <c r="H166">
        <v>315</v>
      </c>
      <c r="I166">
        <v>295</v>
      </c>
      <c r="J166" s="1">
        <v>303.17424246187159</v>
      </c>
      <c r="K166" s="2">
        <f t="shared" si="43"/>
        <v>11.825757538128414</v>
      </c>
      <c r="L166" s="8">
        <v>2277.1467834390819</v>
      </c>
      <c r="M166" s="1">
        <f t="shared" si="38"/>
        <v>13.216914052980927</v>
      </c>
      <c r="N166" s="1">
        <f t="shared" si="44"/>
        <v>4179.2539010279288</v>
      </c>
      <c r="O166" s="1">
        <f t="shared" si="45"/>
        <v>993.57590809951978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0"/>
        <v>5.6000000000000001E-2</v>
      </c>
      <c r="B167" s="1">
        <f t="shared" si="42"/>
        <v>202.92882338139441</v>
      </c>
      <c r="C167">
        <f t="shared" si="41"/>
        <v>5000</v>
      </c>
      <c r="D167" s="2">
        <v>5.3728917742643825</v>
      </c>
      <c r="E167" s="1">
        <f t="shared" si="36"/>
        <v>242.9406744651383</v>
      </c>
      <c r="F167" s="1">
        <f t="shared" si="37"/>
        <v>971.7626978605532</v>
      </c>
      <c r="G167" s="8">
        <f t="shared" si="39"/>
        <v>2079.8895384615334</v>
      </c>
      <c r="H167">
        <v>315</v>
      </c>
      <c r="I167">
        <v>295</v>
      </c>
      <c r="J167" s="1">
        <v>303.98779573048103</v>
      </c>
      <c r="K167" s="2">
        <f t="shared" si="43"/>
        <v>11.012204269518975</v>
      </c>
      <c r="L167" s="8">
        <v>2374.2025189451788</v>
      </c>
      <c r="M167" s="1">
        <f t="shared" si="38"/>
        <v>13.767584702004564</v>
      </c>
      <c r="N167" s="1">
        <f t="shared" si="44"/>
        <v>4179.1401216826516</v>
      </c>
      <c r="O167" s="1">
        <f t="shared" si="45"/>
        <v>993.45177605008359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0"/>
        <v>6.2E-2</v>
      </c>
      <c r="B168" s="1">
        <f t="shared" si="42"/>
        <v>224.69643724879182</v>
      </c>
      <c r="C168">
        <f t="shared" si="41"/>
        <v>5000</v>
      </c>
      <c r="D168" s="2">
        <v>5.3728917742643825</v>
      </c>
      <c r="E168" s="1">
        <f t="shared" si="36"/>
        <v>242.9406744651383</v>
      </c>
      <c r="F168" s="1">
        <f t="shared" si="37"/>
        <v>971.7626978605532</v>
      </c>
      <c r="G168" s="8">
        <f t="shared" si="39"/>
        <v>2479.1548923076866</v>
      </c>
      <c r="H168">
        <v>315</v>
      </c>
      <c r="I168">
        <v>295</v>
      </c>
      <c r="J168" s="1">
        <v>304.70340501539312</v>
      </c>
      <c r="K168" s="2">
        <f t="shared" si="43"/>
        <v>10.296594984606884</v>
      </c>
      <c r="L168" s="8">
        <v>2457.0713669511701</v>
      </c>
      <c r="M168" s="1">
        <f t="shared" si="38"/>
        <v>14.236457468237926</v>
      </c>
      <c r="N168" s="1">
        <f t="shared" si="44"/>
        <v>4179.0504521229768</v>
      </c>
      <c r="O168" s="1">
        <f t="shared" si="45"/>
        <v>993.34018257203195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0"/>
        <v>6.8000000000000005E-2</v>
      </c>
      <c r="B169" s="1">
        <f t="shared" si="42"/>
        <v>246.46619092982201</v>
      </c>
      <c r="C169">
        <f t="shared" si="41"/>
        <v>5000</v>
      </c>
      <c r="D169" s="2">
        <v>5.3728917742643825</v>
      </c>
      <c r="E169" s="1">
        <f t="shared" si="36"/>
        <v>242.9406744651383</v>
      </c>
      <c r="F169" s="1">
        <f t="shared" si="37"/>
        <v>971.7626978605532</v>
      </c>
      <c r="G169" s="8">
        <f t="shared" si="39"/>
        <v>2912.5660615384559</v>
      </c>
      <c r="H169">
        <v>315</v>
      </c>
      <c r="I169">
        <v>295</v>
      </c>
      <c r="J169" s="1">
        <v>305.33605704771139</v>
      </c>
      <c r="K169" s="2">
        <f t="shared" si="43"/>
        <v>9.6639429522886076</v>
      </c>
      <c r="L169" s="8">
        <v>2528.6233921369376</v>
      </c>
      <c r="M169" s="1">
        <f t="shared" ref="M169:M189" si="46">((H169-I169)-(J169-I169))/(LN((H169-I169)/(J169-I169)))</f>
        <v>14.640256955565238</v>
      </c>
      <c r="N169" s="1">
        <f t="shared" si="44"/>
        <v>4178.9789146954608</v>
      </c>
      <c r="O169" s="1">
        <f t="shared" si="45"/>
        <v>993.23967752519684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0"/>
        <v>7.3999999999999996E-2</v>
      </c>
      <c r="B170" s="1">
        <f t="shared" si="42"/>
        <v>268.23655238600952</v>
      </c>
      <c r="C170">
        <f t="shared" si="41"/>
        <v>5000</v>
      </c>
      <c r="D170" s="2">
        <v>5.3728917742643825</v>
      </c>
      <c r="E170" s="1">
        <f t="shared" si="36"/>
        <v>242.9406744651383</v>
      </c>
      <c r="F170" s="1">
        <f t="shared" si="37"/>
        <v>971.7626978605532</v>
      </c>
      <c r="G170" s="8">
        <f t="shared" si="39"/>
        <v>3380.1230461538389</v>
      </c>
      <c r="H170">
        <v>315</v>
      </c>
      <c r="I170">
        <v>295</v>
      </c>
      <c r="J170" s="1">
        <v>305.8717567141415</v>
      </c>
      <c r="K170" s="2">
        <f t="shared" si="43"/>
        <v>9.1282432858585025</v>
      </c>
      <c r="L170" s="8">
        <v>2588.0855877630183</v>
      </c>
      <c r="M170" s="1">
        <f t="shared" si="46"/>
        <v>14.975037357169402</v>
      </c>
      <c r="N170" s="1">
        <f t="shared" si="44"/>
        <v>4178.9237752508116</v>
      </c>
      <c r="O170" s="1">
        <f t="shared" si="45"/>
        <v>993.15323594166011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0"/>
        <v>8.0000000000000002E-3</v>
      </c>
      <c r="B171" s="1">
        <f t="shared" si="42"/>
        <v>28.955085983788312</v>
      </c>
      <c r="C171">
        <f t="shared" si="41"/>
        <v>5500</v>
      </c>
      <c r="D171" s="2">
        <v>5.9353306342116827</v>
      </c>
      <c r="E171" s="1">
        <f t="shared" si="36"/>
        <v>268.37190995651542</v>
      </c>
      <c r="F171" s="1">
        <f t="shared" si="37"/>
        <v>1073.4876398260617</v>
      </c>
      <c r="G171" s="8">
        <f t="shared" si="39"/>
        <v>115.01606153846123</v>
      </c>
      <c r="H171">
        <v>315</v>
      </c>
      <c r="I171">
        <v>295</v>
      </c>
      <c r="J171" s="1">
        <v>295.06463895967732</v>
      </c>
      <c r="K171" s="2">
        <f t="shared" si="43"/>
        <v>19.935361040322675</v>
      </c>
      <c r="L171" s="8">
        <v>627.99644687251225</v>
      </c>
      <c r="M171" s="1">
        <f t="shared" si="46"/>
        <v>3.4762872548724832</v>
      </c>
      <c r="N171" s="1">
        <f t="shared" si="44"/>
        <v>4181.2198514838383</v>
      </c>
      <c r="O171" s="1">
        <f t="shared" si="45"/>
        <v>994.6439121653741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0"/>
        <v>1.4E-2</v>
      </c>
      <c r="B172" s="1">
        <f t="shared" si="42"/>
        <v>50.675363059522113</v>
      </c>
      <c r="C172">
        <f t="shared" si="41"/>
        <v>5500</v>
      </c>
      <c r="D172" s="2">
        <v>5.9353306342116827</v>
      </c>
      <c r="E172" s="1">
        <f t="shared" si="36"/>
        <v>268.37190995651542</v>
      </c>
      <c r="F172" s="1">
        <f t="shared" si="37"/>
        <v>1073.4876398260617</v>
      </c>
      <c r="G172" s="8">
        <f t="shared" si="39"/>
        <v>241.11489230769138</v>
      </c>
      <c r="H172">
        <v>315</v>
      </c>
      <c r="I172">
        <v>295</v>
      </c>
      <c r="J172" s="1">
        <v>295.75037616679259</v>
      </c>
      <c r="K172" s="2">
        <f t="shared" si="43"/>
        <v>19.249623833207409</v>
      </c>
      <c r="L172" s="8">
        <v>1059.8192965993544</v>
      </c>
      <c r="M172" s="1">
        <f t="shared" si="46"/>
        <v>5.8635804011969599</v>
      </c>
      <c r="N172" s="1">
        <f t="shared" si="44"/>
        <v>4180.9864832142421</v>
      </c>
      <c r="O172" s="1">
        <f t="shared" si="45"/>
        <v>994.56613543747721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0"/>
        <v>0.02</v>
      </c>
      <c r="B173" s="1">
        <f t="shared" si="42"/>
        <v>72.404110590646795</v>
      </c>
      <c r="C173">
        <f t="shared" si="41"/>
        <v>5500</v>
      </c>
      <c r="D173" s="2">
        <v>5.9353306342116827</v>
      </c>
      <c r="E173" s="1">
        <f t="shared" si="36"/>
        <v>268.37190995651542</v>
      </c>
      <c r="F173" s="1">
        <f t="shared" si="37"/>
        <v>1073.4876398260617</v>
      </c>
      <c r="G173" s="8">
        <f t="shared" si="39"/>
        <v>401.35953846153689</v>
      </c>
      <c r="H173">
        <v>315</v>
      </c>
      <c r="I173">
        <v>295</v>
      </c>
      <c r="J173" s="1">
        <v>296.99629553737878</v>
      </c>
      <c r="K173" s="2">
        <f t="shared" si="43"/>
        <v>18.003704462621215</v>
      </c>
      <c r="L173" s="8">
        <v>1414.8569080396051</v>
      </c>
      <c r="M173" s="1">
        <f t="shared" si="46"/>
        <v>7.8126190955826065</v>
      </c>
      <c r="N173" s="1">
        <f t="shared" si="44"/>
        <v>4180.5972649798296</v>
      </c>
      <c r="O173" s="1">
        <f t="shared" si="45"/>
        <v>994.4186788933639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0"/>
        <v>2.5999999999999999E-2</v>
      </c>
      <c r="B174" s="1">
        <f t="shared" si="42"/>
        <v>94.141740080519114</v>
      </c>
      <c r="C174">
        <f t="shared" si="41"/>
        <v>5500</v>
      </c>
      <c r="D174" s="2">
        <v>5.9353306342116827</v>
      </c>
      <c r="E174" s="1">
        <f t="shared" si="36"/>
        <v>268.37190995651542</v>
      </c>
      <c r="F174" s="1">
        <f t="shared" si="37"/>
        <v>1073.4876398260617</v>
      </c>
      <c r="G174" s="8">
        <f t="shared" si="39"/>
        <v>595.74999999999773</v>
      </c>
      <c r="H174">
        <v>315</v>
      </c>
      <c r="I174">
        <v>295</v>
      </c>
      <c r="J174" s="1">
        <v>298.38249150865647</v>
      </c>
      <c r="K174" s="2">
        <f t="shared" si="43"/>
        <v>16.617508491343528</v>
      </c>
      <c r="L174" s="8">
        <v>1696.6302568810052</v>
      </c>
      <c r="M174" s="1">
        <f t="shared" si="46"/>
        <v>9.3508098888964337</v>
      </c>
      <c r="N174" s="1">
        <f t="shared" si="44"/>
        <v>4180.2144811784719</v>
      </c>
      <c r="O174" s="1">
        <f t="shared" si="45"/>
        <v>994.24548473338427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0"/>
        <v>3.2000000000000001E-2</v>
      </c>
      <c r="B175" s="1">
        <f t="shared" si="42"/>
        <v>115.88704074270994</v>
      </c>
      <c r="C175">
        <f t="shared" si="41"/>
        <v>5500</v>
      </c>
      <c r="D175" s="2">
        <v>5.9353306342116827</v>
      </c>
      <c r="E175" s="1">
        <f t="shared" si="36"/>
        <v>268.37190995651542</v>
      </c>
      <c r="F175" s="1">
        <f t="shared" si="37"/>
        <v>1073.4876398260617</v>
      </c>
      <c r="G175" s="8">
        <f t="shared" ref="G175:G189" si="47">G163</f>
        <v>824.28627692307418</v>
      </c>
      <c r="H175">
        <v>315</v>
      </c>
      <c r="I175">
        <v>295</v>
      </c>
      <c r="J175" s="1">
        <v>299.70518609436073</v>
      </c>
      <c r="K175" s="2">
        <f t="shared" si="43"/>
        <v>15.294813905639273</v>
      </c>
      <c r="L175" s="8">
        <v>1920.9547135277958</v>
      </c>
      <c r="M175" s="1">
        <f t="shared" si="46"/>
        <v>10.569527496978742</v>
      </c>
      <c r="N175" s="1">
        <f t="shared" si="44"/>
        <v>4179.8956746804479</v>
      </c>
      <c r="O175" s="1">
        <f t="shared" si="45"/>
        <v>994.07146184502801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0"/>
        <v>3.7999999999999999E-2</v>
      </c>
      <c r="B176" s="1">
        <f t="shared" si="42"/>
        <v>137.63860877894095</v>
      </c>
      <c r="C176">
        <f t="shared" si="41"/>
        <v>5500</v>
      </c>
      <c r="D176" s="2">
        <v>5.9353306342116827</v>
      </c>
      <c r="E176" s="1">
        <f t="shared" si="36"/>
        <v>268.37190995651542</v>
      </c>
      <c r="F176" s="1">
        <f t="shared" si="37"/>
        <v>1073.4876398260617</v>
      </c>
      <c r="G176" s="8">
        <f t="shared" si="47"/>
        <v>1086.9683692307658</v>
      </c>
      <c r="H176">
        <v>315</v>
      </c>
      <c r="I176">
        <v>295</v>
      </c>
      <c r="J176" s="1">
        <v>300.89936921335993</v>
      </c>
      <c r="K176" s="2">
        <f t="shared" si="43"/>
        <v>14.100630786640068</v>
      </c>
      <c r="L176" s="8">
        <v>2102.0954007701889</v>
      </c>
      <c r="M176" s="1">
        <f t="shared" si="46"/>
        <v>11.549498535895523</v>
      </c>
      <c r="N176" s="1">
        <f t="shared" si="44"/>
        <v>4179.6443912028453</v>
      </c>
      <c r="O176" s="1">
        <f t="shared" si="45"/>
        <v>993.90716902487861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0"/>
        <v>4.3999999999999997E-2</v>
      </c>
      <c r="B177" s="1">
        <f t="shared" si="42"/>
        <v>159.39522274408733</v>
      </c>
      <c r="C177">
        <f t="shared" si="41"/>
        <v>5500</v>
      </c>
      <c r="D177" s="2">
        <v>5.9353306342116827</v>
      </c>
      <c r="E177" s="1">
        <f t="shared" si="36"/>
        <v>268.37190995651542</v>
      </c>
      <c r="F177" s="1">
        <f t="shared" si="37"/>
        <v>1073.4876398260617</v>
      </c>
      <c r="G177" s="8">
        <f t="shared" si="47"/>
        <v>1383.7962769230728</v>
      </c>
      <c r="H177">
        <v>315</v>
      </c>
      <c r="I177">
        <v>295</v>
      </c>
      <c r="J177" s="1">
        <v>301.95592058121019</v>
      </c>
      <c r="K177" s="2">
        <f t="shared" si="43"/>
        <v>13.044079418789806</v>
      </c>
      <c r="L177" s="8">
        <v>2250.7543655270347</v>
      </c>
      <c r="M177" s="1">
        <f t="shared" si="46"/>
        <v>12.350721119526941</v>
      </c>
      <c r="N177" s="1">
        <f t="shared" si="44"/>
        <v>4179.4492397934755</v>
      </c>
      <c r="O177" s="1">
        <f t="shared" si="45"/>
        <v>993.75625738993949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0"/>
        <v>0.05</v>
      </c>
      <c r="B178" s="1">
        <f t="shared" si="42"/>
        <v>181.1559005086138</v>
      </c>
      <c r="C178">
        <f t="shared" si="41"/>
        <v>5500</v>
      </c>
      <c r="D178" s="2">
        <v>5.9353306342116827</v>
      </c>
      <c r="E178" s="1">
        <f t="shared" si="36"/>
        <v>268.37190995651542</v>
      </c>
      <c r="F178" s="1">
        <f t="shared" si="37"/>
        <v>1073.4876398260617</v>
      </c>
      <c r="G178" s="8">
        <f t="shared" si="47"/>
        <v>1714.7699999999959</v>
      </c>
      <c r="H178">
        <v>315</v>
      </c>
      <c r="I178">
        <v>295</v>
      </c>
      <c r="J178" s="1">
        <v>302.88517213456754</v>
      </c>
      <c r="K178" s="2">
        <f t="shared" si="43"/>
        <v>12.11482786543246</v>
      </c>
      <c r="L178" s="8">
        <v>2374.6537266160858</v>
      </c>
      <c r="M178" s="1">
        <f t="shared" si="46"/>
        <v>13.016224548628031</v>
      </c>
      <c r="N178" s="1">
        <f t="shared" si="44"/>
        <v>4179.2974806385519</v>
      </c>
      <c r="O178" s="1">
        <f t="shared" si="45"/>
        <v>993.61930522070497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0"/>
        <v>5.6000000000000001E-2</v>
      </c>
      <c r="B179" s="1">
        <f t="shared" si="42"/>
        <v>202.91987186642552</v>
      </c>
      <c r="C179">
        <f t="shared" si="41"/>
        <v>5500</v>
      </c>
      <c r="D179" s="2">
        <v>5.9353306342116827</v>
      </c>
      <c r="E179" s="1">
        <f t="shared" si="36"/>
        <v>268.37190995651542</v>
      </c>
      <c r="F179" s="1">
        <f t="shared" si="37"/>
        <v>1073.4876398260617</v>
      </c>
      <c r="G179" s="8">
        <f t="shared" si="47"/>
        <v>2079.8895384615334</v>
      </c>
      <c r="H179">
        <v>315</v>
      </c>
      <c r="I179">
        <v>295</v>
      </c>
      <c r="J179" s="1">
        <v>303.70275682277088</v>
      </c>
      <c r="K179" s="2">
        <f t="shared" si="43"/>
        <v>11.29724317722912</v>
      </c>
      <c r="L179" s="8">
        <v>2479.3645706116554</v>
      </c>
      <c r="M179" s="1">
        <f t="shared" si="46"/>
        <v>13.576909102633753</v>
      </c>
      <c r="N179" s="1">
        <f t="shared" si="44"/>
        <v>4179.1785214121892</v>
      </c>
      <c r="O179" s="1">
        <f t="shared" si="45"/>
        <v>993.49560073005409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0"/>
        <v>6.2E-2</v>
      </c>
      <c r="B180" s="1">
        <f t="shared" si="42"/>
        <v>224.68653583995408</v>
      </c>
      <c r="C180">
        <f t="shared" si="41"/>
        <v>5500</v>
      </c>
      <c r="D180" s="2">
        <v>5.9353306342116827</v>
      </c>
      <c r="E180" s="1">
        <f t="shared" si="36"/>
        <v>268.37190995651542</v>
      </c>
      <c r="F180" s="1">
        <f t="shared" si="37"/>
        <v>1073.4876398260617</v>
      </c>
      <c r="G180" s="8">
        <f t="shared" si="47"/>
        <v>2479.1548923076866</v>
      </c>
      <c r="H180">
        <v>315</v>
      </c>
      <c r="I180">
        <v>295</v>
      </c>
      <c r="J180" s="1">
        <v>304.4243997657295</v>
      </c>
      <c r="K180" s="2">
        <f t="shared" si="43"/>
        <v>10.575600234270496</v>
      </c>
      <c r="L180" s="8">
        <v>2568.9557084898724</v>
      </c>
      <c r="M180" s="1">
        <f t="shared" si="46"/>
        <v>14.055257014674943</v>
      </c>
      <c r="N180" s="1">
        <f t="shared" si="44"/>
        <v>4179.0842851696361</v>
      </c>
      <c r="O180" s="1">
        <f t="shared" si="45"/>
        <v>993.38395674490744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0"/>
        <v>6.8000000000000005E-2</v>
      </c>
      <c r="B181" s="1">
        <f t="shared" si="42"/>
        <v>246.45542187498287</v>
      </c>
      <c r="C181">
        <f t="shared" si="41"/>
        <v>5500</v>
      </c>
      <c r="D181" s="2">
        <v>5.9353306342116827</v>
      </c>
      <c r="E181" s="1">
        <f t="shared" si="36"/>
        <v>268.37190995651542</v>
      </c>
      <c r="F181" s="1">
        <f t="shared" si="37"/>
        <v>1073.4876398260617</v>
      </c>
      <c r="G181" s="8">
        <f t="shared" si="47"/>
        <v>2912.5660615384559</v>
      </c>
      <c r="H181">
        <v>315</v>
      </c>
      <c r="I181">
        <v>295</v>
      </c>
      <c r="J181" s="1">
        <v>305.06419150767465</v>
      </c>
      <c r="K181" s="2">
        <f t="shared" si="43"/>
        <v>9.93580849232535</v>
      </c>
      <c r="L181" s="8">
        <v>2646.4468130309879</v>
      </c>
      <c r="M181" s="1">
        <f t="shared" si="46"/>
        <v>14.467898865794663</v>
      </c>
      <c r="N181" s="1">
        <f t="shared" si="44"/>
        <v>4179.008787998785</v>
      </c>
      <c r="O181" s="1">
        <f t="shared" si="45"/>
        <v>993.2830778792013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0"/>
        <v>7.3999999999999996E-2</v>
      </c>
      <c r="B182" s="1">
        <f t="shared" si="42"/>
        <v>268.22498135600284</v>
      </c>
      <c r="C182">
        <f t="shared" si="41"/>
        <v>5500</v>
      </c>
      <c r="D182" s="2">
        <v>5.9353306342116827</v>
      </c>
      <c r="E182" s="1">
        <f t="shared" si="36"/>
        <v>268.37190995651542</v>
      </c>
      <c r="F182" s="1">
        <f t="shared" si="37"/>
        <v>1073.4876398260617</v>
      </c>
      <c r="G182" s="8">
        <f t="shared" si="47"/>
        <v>3380.1230461538389</v>
      </c>
      <c r="H182">
        <v>315</v>
      </c>
      <c r="I182">
        <v>295</v>
      </c>
      <c r="J182" s="1">
        <v>305.60718744176955</v>
      </c>
      <c r="K182" s="2">
        <f t="shared" si="43"/>
        <v>9.392812558230446</v>
      </c>
      <c r="L182" s="8">
        <v>2710.9379179196553</v>
      </c>
      <c r="M182" s="1">
        <f t="shared" si="46"/>
        <v>14.810479370661144</v>
      </c>
      <c r="N182" s="1">
        <f t="shared" si="44"/>
        <v>4178.9503977108279</v>
      </c>
      <c r="O182" s="1">
        <f t="shared" si="45"/>
        <v>993.19607984768334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0"/>
        <v>8.0000000000000002E-3</v>
      </c>
      <c r="B183" s="1">
        <f t="shared" si="42"/>
        <v>28.955046566413671</v>
      </c>
      <c r="C183">
        <f t="shared" si="41"/>
        <v>6000</v>
      </c>
      <c r="D183" s="2">
        <v>6.4977694937856825</v>
      </c>
      <c r="E183" s="1">
        <f t="shared" si="36"/>
        <v>293.80314543101343</v>
      </c>
      <c r="F183" s="1">
        <f t="shared" si="37"/>
        <v>1175.2125817240537</v>
      </c>
      <c r="G183" s="8">
        <f t="shared" si="47"/>
        <v>115.01606153846123</v>
      </c>
      <c r="H183">
        <v>315</v>
      </c>
      <c r="I183">
        <v>295</v>
      </c>
      <c r="J183" s="1">
        <v>295.05250807951813</v>
      </c>
      <c r="K183" s="2">
        <f t="shared" si="43"/>
        <v>19.947491920481866</v>
      </c>
      <c r="L183" s="8">
        <v>638.03045998790549</v>
      </c>
      <c r="M183" s="1">
        <f t="shared" si="46"/>
        <v>3.3567392696721021</v>
      </c>
      <c r="N183" s="1">
        <f t="shared" si="44"/>
        <v>4181.2241055890072</v>
      </c>
      <c r="O183" s="1">
        <f t="shared" si="45"/>
        <v>994.64526620400898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0"/>
        <v>1.4E-2</v>
      </c>
      <c r="B184" s="1">
        <f t="shared" si="42"/>
        <v>50.674869283704808</v>
      </c>
      <c r="C184">
        <f t="shared" si="41"/>
        <v>6000</v>
      </c>
      <c r="D184" s="2">
        <v>6.4977694937856825</v>
      </c>
      <c r="E184" s="1">
        <f t="shared" si="36"/>
        <v>293.80314543101343</v>
      </c>
      <c r="F184" s="1">
        <f t="shared" si="37"/>
        <v>1175.2125817240537</v>
      </c>
      <c r="G184" s="8">
        <f t="shared" si="47"/>
        <v>241.11489230769138</v>
      </c>
      <c r="H184">
        <v>315</v>
      </c>
      <c r="I184">
        <v>295</v>
      </c>
      <c r="J184" s="1">
        <v>295.66608249432164</v>
      </c>
      <c r="K184" s="2">
        <f t="shared" si="43"/>
        <v>19.333917505678357</v>
      </c>
      <c r="L184" s="8">
        <v>1080.8091362744119</v>
      </c>
      <c r="M184" s="1">
        <f t="shared" si="46"/>
        <v>5.682979666954985</v>
      </c>
      <c r="N184" s="1">
        <f t="shared" si="44"/>
        <v>4181.0144231013392</v>
      </c>
      <c r="O184" s="1">
        <f t="shared" si="45"/>
        <v>994.57582648776179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0"/>
        <v>0.02</v>
      </c>
      <c r="B185" s="1">
        <f t="shared" si="42"/>
        <v>72.402694615965387</v>
      </c>
      <c r="C185">
        <f t="shared" si="41"/>
        <v>6000</v>
      </c>
      <c r="D185" s="2">
        <v>6.4977694937856825</v>
      </c>
      <c r="E185" s="1">
        <f t="shared" si="36"/>
        <v>293.80314543101343</v>
      </c>
      <c r="F185" s="1">
        <f t="shared" si="37"/>
        <v>1175.2125817240537</v>
      </c>
      <c r="G185" s="8">
        <f t="shared" si="47"/>
        <v>401.35953846153689</v>
      </c>
      <c r="H185">
        <v>315</v>
      </c>
      <c r="I185">
        <v>295</v>
      </c>
      <c r="J185" s="1">
        <v>296.83569459010329</v>
      </c>
      <c r="K185" s="2">
        <f t="shared" si="43"/>
        <v>18.164305409896713</v>
      </c>
      <c r="L185" s="8">
        <v>1449.413000648633</v>
      </c>
      <c r="M185" s="1">
        <f t="shared" si="46"/>
        <v>7.6055078386358215</v>
      </c>
      <c r="N185" s="1">
        <f t="shared" si="44"/>
        <v>4180.6449795935587</v>
      </c>
      <c r="O185" s="1">
        <f t="shared" si="45"/>
        <v>994.43812667330485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0"/>
        <v>2.5999999999999999E-2</v>
      </c>
      <c r="B186" s="1">
        <f t="shared" si="42"/>
        <v>94.139169470408561</v>
      </c>
      <c r="C186">
        <f t="shared" si="41"/>
        <v>6000</v>
      </c>
      <c r="D186" s="2">
        <v>6.4977694937856825</v>
      </c>
      <c r="E186" s="1">
        <f t="shared" si="36"/>
        <v>293.80314543101343</v>
      </c>
      <c r="F186" s="1">
        <f t="shared" si="37"/>
        <v>1175.2125817240537</v>
      </c>
      <c r="G186" s="8">
        <f t="shared" si="47"/>
        <v>595.74999999999773</v>
      </c>
      <c r="H186">
        <v>315</v>
      </c>
      <c r="I186">
        <v>295</v>
      </c>
      <c r="J186" s="1">
        <v>298.17012057916349</v>
      </c>
      <c r="K186" s="2">
        <f t="shared" si="43"/>
        <v>16.829879420836505</v>
      </c>
      <c r="L186" s="8">
        <v>1744.736669829229</v>
      </c>
      <c r="M186" s="1">
        <f t="shared" si="46"/>
        <v>9.1369276308758813</v>
      </c>
      <c r="N186" s="1">
        <f t="shared" si="44"/>
        <v>4180.2698154706222</v>
      </c>
      <c r="O186" s="1">
        <f t="shared" si="45"/>
        <v>994.27263408587817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0"/>
        <v>3.2000000000000001E-2</v>
      </c>
      <c r="B187" s="1">
        <f t="shared" si="42"/>
        <v>115.88324757623595</v>
      </c>
      <c r="C187">
        <f t="shared" ref="C187:C189" si="48">C175+500</f>
        <v>6000</v>
      </c>
      <c r="D187" s="2">
        <v>6.4977694937856825</v>
      </c>
      <c r="E187" s="1">
        <f t="shared" si="36"/>
        <v>293.80314543101343</v>
      </c>
      <c r="F187" s="1">
        <f t="shared" si="37"/>
        <v>1175.2125817240537</v>
      </c>
      <c r="G187" s="8">
        <f t="shared" si="47"/>
        <v>824.28627692307418</v>
      </c>
      <c r="H187">
        <v>315</v>
      </c>
      <c r="I187">
        <v>295</v>
      </c>
      <c r="J187" s="1">
        <v>299.46266732031484</v>
      </c>
      <c r="K187" s="2">
        <f t="shared" si="43"/>
        <v>15.537332679685164</v>
      </c>
      <c r="L187" s="8">
        <v>1981.4444259191384</v>
      </c>
      <c r="M187" s="1">
        <f t="shared" si="46"/>
        <v>10.358321002579874</v>
      </c>
      <c r="N187" s="1">
        <f t="shared" si="44"/>
        <v>4179.9508657434044</v>
      </c>
      <c r="O187" s="1">
        <f t="shared" si="45"/>
        <v>994.10400044418452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0"/>
        <v>3.7999999999999999E-2</v>
      </c>
      <c r="B188" s="1">
        <f t="shared" si="42"/>
        <v>137.63361298998498</v>
      </c>
      <c r="C188">
        <f t="shared" si="48"/>
        <v>6000</v>
      </c>
      <c r="D188" s="2">
        <v>6.4977694937856825</v>
      </c>
      <c r="E188" s="1">
        <f t="shared" si="36"/>
        <v>293.80314543101343</v>
      </c>
      <c r="F188" s="1">
        <f t="shared" si="37"/>
        <v>1175.2125817240537</v>
      </c>
      <c r="G188" s="8">
        <f t="shared" si="47"/>
        <v>1086.9683692307658</v>
      </c>
      <c r="H188">
        <v>315</v>
      </c>
      <c r="I188">
        <v>295</v>
      </c>
      <c r="J188" s="1">
        <v>300.64127734386994</v>
      </c>
      <c r="K188" s="2">
        <f t="shared" si="43"/>
        <v>14.358722656130055</v>
      </c>
      <c r="L188" s="8">
        <v>2173.5351131537445</v>
      </c>
      <c r="M188" s="1">
        <f t="shared" si="46"/>
        <v>11.345192675146516</v>
      </c>
      <c r="N188" s="1">
        <f t="shared" si="44"/>
        <v>4179.6958739143229</v>
      </c>
      <c r="O188" s="1">
        <f t="shared" si="45"/>
        <v>993.94324560784696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0"/>
        <v>4.3999999999999997E-2</v>
      </c>
      <c r="B189" s="1">
        <f t="shared" si="42"/>
        <v>159.38908609945156</v>
      </c>
      <c r="C189">
        <f t="shared" si="48"/>
        <v>6000</v>
      </c>
      <c r="D189" s="2">
        <v>6.4977694937856825</v>
      </c>
      <c r="E189" s="1">
        <f t="shared" si="36"/>
        <v>293.80314543101343</v>
      </c>
      <c r="F189" s="1">
        <f t="shared" si="37"/>
        <v>1175.2125817240537</v>
      </c>
      <c r="G189" s="8">
        <f t="shared" si="47"/>
        <v>1383.7962769230728</v>
      </c>
      <c r="H189">
        <v>315</v>
      </c>
      <c r="I189">
        <v>295</v>
      </c>
      <c r="J189" s="1">
        <v>301.69143548420578</v>
      </c>
      <c r="K189" s="2">
        <f t="shared" si="43"/>
        <v>13.308564515794217</v>
      </c>
      <c r="L189" s="8">
        <v>2331.775900103336</v>
      </c>
      <c r="M189" s="1">
        <f t="shared" si="46"/>
        <v>12.155007497744549</v>
      </c>
      <c r="N189" s="1">
        <f t="shared" si="44"/>
        <v>4179.4957836242038</v>
      </c>
      <c r="O189" s="1">
        <f t="shared" si="45"/>
        <v>993.79451803347172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0"/>
        <v>0.05</v>
      </c>
      <c r="B190" s="1">
        <f t="shared" si="42"/>
        <v>181.14870163649695</v>
      </c>
      <c r="C190">
        <f t="shared" ref="C190:C194" si="49">C178+500</f>
        <v>6000</v>
      </c>
      <c r="D190" s="2">
        <v>6.4977694937856825</v>
      </c>
      <c r="E190" s="1">
        <f t="shared" si="36"/>
        <v>293.80314543101343</v>
      </c>
      <c r="F190" s="1">
        <f t="shared" si="37"/>
        <v>1175.2125817240537</v>
      </c>
      <c r="G190" s="8">
        <f t="shared" ref="G190:G194" si="50">G178</f>
        <v>1714.7699999999959</v>
      </c>
      <c r="H190">
        <v>315</v>
      </c>
      <c r="I190">
        <v>295</v>
      </c>
      <c r="J190" s="1">
        <v>302.61995151397235</v>
      </c>
      <c r="K190" s="2">
        <f t="shared" si="43"/>
        <v>12.380048486027647</v>
      </c>
      <c r="L190" s="8">
        <v>2464.0516118175078</v>
      </c>
      <c r="M190" s="1">
        <f t="shared" ref="M190:M194" si="51">((H190-I190)-(J190-I190))/(LN((H190-I190)/(J190-I190)))</f>
        <v>12.829567446368438</v>
      </c>
      <c r="N190" s="1">
        <f t="shared" si="44"/>
        <v>4179.3389596847319</v>
      </c>
      <c r="O190" s="1">
        <f t="shared" si="45"/>
        <v>993.65879177648208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0"/>
        <v>5.6000000000000001E-2</v>
      </c>
      <c r="B191" s="1">
        <f t="shared" si="42"/>
        <v>202.91169334998921</v>
      </c>
      <c r="C191">
        <f t="shared" si="49"/>
        <v>6000</v>
      </c>
      <c r="D191" s="2">
        <v>6.4977694937856825</v>
      </c>
      <c r="E191" s="1">
        <f t="shared" si="36"/>
        <v>293.80314543101343</v>
      </c>
      <c r="F191" s="1">
        <f t="shared" si="37"/>
        <v>1175.2125817240537</v>
      </c>
      <c r="G191" s="8">
        <f t="shared" si="50"/>
        <v>2079.8895384615334</v>
      </c>
      <c r="H191">
        <v>315</v>
      </c>
      <c r="I191">
        <v>295</v>
      </c>
      <c r="J191" s="1">
        <v>303.44024473686221</v>
      </c>
      <c r="K191" s="2">
        <f t="shared" si="43"/>
        <v>11.559755263137788</v>
      </c>
      <c r="L191" s="8">
        <v>2576.1078792351636</v>
      </c>
      <c r="M191" s="1">
        <f t="shared" si="51"/>
        <v>13.399181995644879</v>
      </c>
      <c r="N191" s="1">
        <f t="shared" si="44"/>
        <v>4179.2152757148297</v>
      </c>
      <c r="O191" s="1">
        <f t="shared" si="45"/>
        <v>993.53564435674616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0"/>
        <v>6.2E-2</v>
      </c>
      <c r="B192" s="1">
        <f t="shared" si="42"/>
        <v>224.67745786389443</v>
      </c>
      <c r="C192">
        <f t="shared" si="49"/>
        <v>6000</v>
      </c>
      <c r="D192" s="2">
        <v>6.4977694937856825</v>
      </c>
      <c r="E192" s="1">
        <f t="shared" si="36"/>
        <v>293.80314543101343</v>
      </c>
      <c r="F192" s="1">
        <f t="shared" si="37"/>
        <v>1175.2125817240537</v>
      </c>
      <c r="G192" s="8">
        <f t="shared" si="50"/>
        <v>2479.1548923076866</v>
      </c>
      <c r="H192">
        <v>315</v>
      </c>
      <c r="I192">
        <v>295</v>
      </c>
      <c r="J192" s="1">
        <v>304.1666559063309</v>
      </c>
      <c r="K192" s="2">
        <f t="shared" si="43"/>
        <v>10.833344093669098</v>
      </c>
      <c r="L192" s="8">
        <v>2672.1716862954549</v>
      </c>
      <c r="M192" s="1">
        <f t="shared" si="51"/>
        <v>13.886059043521955</v>
      </c>
      <c r="N192" s="1">
        <f t="shared" si="44"/>
        <v>4179.1168156964241</v>
      </c>
      <c r="O192" s="1">
        <f t="shared" si="45"/>
        <v>993.42409390803493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0"/>
        <v>6.8000000000000005E-2</v>
      </c>
      <c r="B193" s="1">
        <f t="shared" si="42"/>
        <v>246.44551934704509</v>
      </c>
      <c r="C193">
        <f t="shared" si="49"/>
        <v>6000</v>
      </c>
      <c r="D193" s="2">
        <v>6.4977694937856825</v>
      </c>
      <c r="E193" s="1">
        <f t="shared" si="36"/>
        <v>293.80314543101343</v>
      </c>
      <c r="F193" s="1">
        <f t="shared" si="37"/>
        <v>1175.2125817240537</v>
      </c>
      <c r="G193" s="8">
        <f t="shared" si="50"/>
        <v>2912.5660615384559</v>
      </c>
      <c r="H193">
        <v>315</v>
      </c>
      <c r="I193">
        <v>295</v>
      </c>
      <c r="J193" s="1">
        <v>304.81240551107226</v>
      </c>
      <c r="K193" s="2">
        <f t="shared" si="43"/>
        <v>10.187594488927743</v>
      </c>
      <c r="L193" s="8">
        <v>2755.3976559958192</v>
      </c>
      <c r="M193" s="1">
        <f t="shared" si="51"/>
        <v>14.306714879603048</v>
      </c>
      <c r="N193" s="1">
        <f t="shared" si="44"/>
        <v>4179.0376187660568</v>
      </c>
      <c r="O193" s="1">
        <f t="shared" si="45"/>
        <v>993.32298939171278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0"/>
        <v>7.3999999999999996E-2</v>
      </c>
      <c r="B194" s="1">
        <f t="shared" ref="B194" si="52">A194/O194*3600*1000</f>
        <v>268.21431586813492</v>
      </c>
      <c r="C194">
        <f t="shared" si="49"/>
        <v>6000</v>
      </c>
      <c r="D194" s="2">
        <v>6.4977694937856825</v>
      </c>
      <c r="E194" s="1">
        <f t="shared" si="36"/>
        <v>293.80314543101343</v>
      </c>
      <c r="F194" s="1">
        <f t="shared" si="37"/>
        <v>1175.2125817240537</v>
      </c>
      <c r="G194" s="8">
        <f t="shared" si="50"/>
        <v>3380.1230461538389</v>
      </c>
      <c r="H194">
        <v>315</v>
      </c>
      <c r="I194">
        <v>295</v>
      </c>
      <c r="J194" s="1">
        <v>305.36165937365564</v>
      </c>
      <c r="K194" s="2">
        <f t="shared" si="43"/>
        <v>9.638340626344359</v>
      </c>
      <c r="L194" s="8">
        <v>2824.7561357199074</v>
      </c>
      <c r="M194" s="1">
        <f t="shared" si="51"/>
        <v>14.656400975256471</v>
      </c>
      <c r="N194" s="1">
        <f t="shared" si="44"/>
        <v>4178.976167812335</v>
      </c>
      <c r="O194" s="1">
        <f t="shared" si="45"/>
        <v>993.23557408834608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34.393731104418727</v>
      </c>
      <c r="C203" s="7">
        <f>20/B203</f>
        <v>0.5815013189258349</v>
      </c>
      <c r="D203" s="8">
        <v>50.114348352001585</v>
      </c>
      <c r="E203" s="7">
        <f>20/D203</f>
        <v>0.39908730049766661</v>
      </c>
      <c r="F203" s="8">
        <v>59.701904049890935</v>
      </c>
      <c r="G203" s="7">
        <f>20/F203</f>
        <v>0.33499769091596565</v>
      </c>
      <c r="H203" s="8">
        <v>66.018824560346474</v>
      </c>
      <c r="I203" s="7">
        <f>20/H203</f>
        <v>0.30294389718675474</v>
      </c>
      <c r="J203" s="8">
        <v>70.465307050973706</v>
      </c>
      <c r="K203" s="7">
        <f>20/J203</f>
        <v>0.28382761442495746</v>
      </c>
      <c r="L203" s="8">
        <v>73.75631827723592</v>
      </c>
      <c r="M203" s="7">
        <f>20/L203</f>
        <v>0.27116320970393099</v>
      </c>
      <c r="N203" s="8">
        <v>76.287337598311836</v>
      </c>
      <c r="O203" s="7">
        <f>20/N203</f>
        <v>0.26216670589959845</v>
      </c>
      <c r="P203" s="8">
        <v>78.293072273339561</v>
      </c>
      <c r="Q203" s="7">
        <f>20/P203</f>
        <v>0.25545044305037984</v>
      </c>
      <c r="R203" s="8">
        <v>79.92107520325527</v>
      </c>
      <c r="S203" s="7">
        <f>20/R203</f>
        <v>0.25024688355525748</v>
      </c>
      <c r="AH203" s="6"/>
      <c r="AI203" s="6"/>
      <c r="AJ203" s="6"/>
    </row>
    <row r="204" spans="1:38" x14ac:dyDescent="0.45">
      <c r="A204">
        <v>400</v>
      </c>
      <c r="B204" s="8">
        <v>78.143357209225101</v>
      </c>
      <c r="C204" s="7">
        <f t="shared" ref="C204:C218" si="53">20/B204</f>
        <v>0.25593986122775553</v>
      </c>
      <c r="D204" s="8">
        <v>118.71111636569091</v>
      </c>
      <c r="E204" s="7">
        <f t="shared" ref="E204:E218" si="54">20/D204</f>
        <v>0.16847621867517257</v>
      </c>
      <c r="F204" s="8">
        <v>145.12840348220334</v>
      </c>
      <c r="G204" s="7">
        <f t="shared" ref="G204:G218" si="55">20/F204</f>
        <v>0.13780899892868001</v>
      </c>
      <c r="H204" s="8">
        <v>163.16790474417502</v>
      </c>
      <c r="I204" s="7">
        <f t="shared" ref="I204:I218" si="56">20/H204</f>
        <v>0.12257312509685815</v>
      </c>
      <c r="J204" s="8">
        <v>176.15074357936214</v>
      </c>
      <c r="K204" s="7">
        <f t="shared" ref="K204:K218" si="57">20/J204</f>
        <v>0.11353911765345057</v>
      </c>
      <c r="L204" s="8">
        <v>185.90566301309559</v>
      </c>
      <c r="M204" s="7">
        <f t="shared" ref="M204:M218" si="58">20/L204</f>
        <v>0.10758144574967121</v>
      </c>
      <c r="N204" s="8">
        <v>193.49005182597296</v>
      </c>
      <c r="O204" s="7">
        <f t="shared" ref="O204:O218" si="59">20/N204</f>
        <v>0.10336448727600847</v>
      </c>
      <c r="P204" s="8">
        <v>199.55015934466934</v>
      </c>
      <c r="Q204" s="7">
        <f t="shared" ref="Q204:Q218" si="60">20/P204</f>
        <v>0.10022542735962124</v>
      </c>
      <c r="R204" s="8">
        <v>204.50088823752617</v>
      </c>
      <c r="S204" s="7">
        <f t="shared" ref="S204:S218" si="61">20/R204</f>
        <v>9.7799086216046938E-2</v>
      </c>
      <c r="AH204" s="6"/>
      <c r="AI204" s="6"/>
      <c r="AJ204" s="6"/>
    </row>
    <row r="205" spans="1:38" x14ac:dyDescent="0.45">
      <c r="A205">
        <v>600</v>
      </c>
      <c r="B205" s="8">
        <v>183.31874164405738</v>
      </c>
      <c r="C205" s="7">
        <f t="shared" si="53"/>
        <v>0.10909959244010738</v>
      </c>
      <c r="D205" s="8">
        <v>273.06323921522818</v>
      </c>
      <c r="E205" s="7">
        <f t="shared" si="54"/>
        <v>7.3243106825653742E-2</v>
      </c>
      <c r="F205" s="8">
        <v>329.7057244307847</v>
      </c>
      <c r="G205" s="7">
        <f t="shared" si="55"/>
        <v>6.0660153943425422E-2</v>
      </c>
      <c r="H205" s="8">
        <v>367.73453827255787</v>
      </c>
      <c r="I205" s="7">
        <f t="shared" si="56"/>
        <v>5.4387058920139772E-2</v>
      </c>
      <c r="J205" s="8">
        <v>394.82079740849355</v>
      </c>
      <c r="K205" s="7">
        <f t="shared" si="57"/>
        <v>5.0655892828531508E-2</v>
      </c>
      <c r="L205" s="8">
        <v>415.03182422376915</v>
      </c>
      <c r="M205" s="7">
        <f t="shared" si="58"/>
        <v>4.8189075711015286E-2</v>
      </c>
      <c r="N205" s="8">
        <v>430.66837031874053</v>
      </c>
      <c r="O205" s="7">
        <f t="shared" si="59"/>
        <v>4.6439444775565636E-2</v>
      </c>
      <c r="P205" s="8">
        <v>443.11651655693856</v>
      </c>
      <c r="Q205" s="7">
        <f t="shared" si="60"/>
        <v>4.5134855625337734E-2</v>
      </c>
      <c r="R205" s="8">
        <v>453.25713678212196</v>
      </c>
      <c r="S205" s="7">
        <f t="shared" si="61"/>
        <v>4.4125063627214064E-2</v>
      </c>
      <c r="AH205" s="6"/>
      <c r="AI205" s="6"/>
      <c r="AJ205" s="6"/>
    </row>
    <row r="206" spans="1:38" x14ac:dyDescent="0.45">
      <c r="A206">
        <v>800</v>
      </c>
      <c r="B206" s="8">
        <v>266.01501412785495</v>
      </c>
      <c r="C206" s="7">
        <f t="shared" si="53"/>
        <v>7.5183726247825197E-2</v>
      </c>
      <c r="D206" s="8">
        <v>392.96395241745199</v>
      </c>
      <c r="E206" s="7">
        <f t="shared" si="54"/>
        <v>5.0895253564514423E-2</v>
      </c>
      <c r="F206" s="8">
        <v>472.10515331137987</v>
      </c>
      <c r="G206" s="7">
        <f t="shared" si="55"/>
        <v>4.2363443524643919E-2</v>
      </c>
      <c r="H206" s="8">
        <v>524.90372251460076</v>
      </c>
      <c r="I206" s="7">
        <f t="shared" si="56"/>
        <v>3.8102225498017263E-2</v>
      </c>
      <c r="J206" s="8">
        <v>562.37226929974781</v>
      </c>
      <c r="K206" s="7">
        <f t="shared" si="57"/>
        <v>3.5563631231147849E-2</v>
      </c>
      <c r="L206" s="8">
        <v>590.26597221294685</v>
      </c>
      <c r="M206" s="7">
        <f t="shared" si="58"/>
        <v>3.3883030602320938E-2</v>
      </c>
      <c r="N206" s="8">
        <v>611.81339763599362</v>
      </c>
      <c r="O206" s="7">
        <f t="shared" si="59"/>
        <v>3.2689705843773072E-2</v>
      </c>
      <c r="P206" s="8">
        <v>628.94916017139406</v>
      </c>
      <c r="Q206" s="7">
        <f t="shared" si="60"/>
        <v>3.1799072590461566E-2</v>
      </c>
      <c r="R206" s="8">
        <v>642.89815206315916</v>
      </c>
      <c r="S206" s="7">
        <f t="shared" si="61"/>
        <v>3.1109126594650989E-2</v>
      </c>
      <c r="AH206" s="6"/>
      <c r="AI206" s="6"/>
      <c r="AJ206" s="6"/>
    </row>
    <row r="207" spans="1:38" x14ac:dyDescent="0.45">
      <c r="A207">
        <v>1000</v>
      </c>
      <c r="B207" s="8">
        <v>319.63983282330014</v>
      </c>
      <c r="C207" s="7">
        <f t="shared" si="53"/>
        <v>6.2570424415958781E-2</v>
      </c>
      <c r="D207" s="8">
        <v>481.06714456987538</v>
      </c>
      <c r="E207" s="7">
        <f t="shared" si="54"/>
        <v>4.1574238078308387E-2</v>
      </c>
      <c r="F207" s="8">
        <v>584.73223651506737</v>
      </c>
      <c r="G207" s="7">
        <f t="shared" si="55"/>
        <v>3.420368974215883E-2</v>
      </c>
      <c r="H207" s="8">
        <v>655.03744643722553</v>
      </c>
      <c r="I207" s="7">
        <f t="shared" si="56"/>
        <v>3.053260559191049E-2</v>
      </c>
      <c r="J207" s="8">
        <v>705.4485977862123</v>
      </c>
      <c r="K207" s="7">
        <f t="shared" si="57"/>
        <v>2.8350754488367474E-2</v>
      </c>
      <c r="L207" s="8">
        <v>743.2464921693695</v>
      </c>
      <c r="M207" s="7">
        <f t="shared" si="58"/>
        <v>2.690897328236894E-2</v>
      </c>
      <c r="N207" s="8">
        <v>772.598474648609</v>
      </c>
      <c r="O207" s="7">
        <f t="shared" si="59"/>
        <v>2.5886667727497575E-2</v>
      </c>
      <c r="P207" s="8">
        <v>796.03542595149975</v>
      </c>
      <c r="Q207" s="7">
        <f t="shared" si="60"/>
        <v>2.5124509975286632E-2</v>
      </c>
      <c r="R207" s="8">
        <v>815.17531838859873</v>
      </c>
      <c r="S207" s="7">
        <f t="shared" si="61"/>
        <v>2.453459955035818E-2</v>
      </c>
    </row>
    <row r="208" spans="1:38" x14ac:dyDescent="0.45">
      <c r="A208">
        <v>1200</v>
      </c>
      <c r="B208" s="8">
        <v>362.0287834838187</v>
      </c>
      <c r="C208" s="7">
        <f t="shared" si="53"/>
        <v>5.5244226184280522E-2</v>
      </c>
      <c r="D208" s="8">
        <v>554.02154004402109</v>
      </c>
      <c r="E208" s="7">
        <f t="shared" si="54"/>
        <v>3.6099679442808043E-2</v>
      </c>
      <c r="F208" s="8">
        <v>680.8103145212533</v>
      </c>
      <c r="G208" s="7">
        <f t="shared" si="55"/>
        <v>2.9376758215045592E-2</v>
      </c>
      <c r="H208" s="8">
        <v>768.16714851066513</v>
      </c>
      <c r="I208" s="7">
        <f t="shared" si="56"/>
        <v>2.6036000158007697E-2</v>
      </c>
      <c r="J208" s="8">
        <v>831.43523538243312</v>
      </c>
      <c r="K208" s="7">
        <f t="shared" si="57"/>
        <v>2.4054790017169109E-2</v>
      </c>
      <c r="L208" s="8">
        <v>879.20271771871626</v>
      </c>
      <c r="M208" s="7">
        <f t="shared" si="58"/>
        <v>2.2747882367668715E-2</v>
      </c>
      <c r="N208" s="8">
        <v>916.48588624040417</v>
      </c>
      <c r="O208" s="7">
        <f t="shared" si="59"/>
        <v>2.1822485539896009E-2</v>
      </c>
      <c r="P208" s="8">
        <v>946.37248510926952</v>
      </c>
      <c r="Q208" s="7">
        <f t="shared" si="60"/>
        <v>2.1133327854191336E-2</v>
      </c>
      <c r="R208" s="8">
        <v>970.85564117063382</v>
      </c>
      <c r="S208" s="7">
        <f t="shared" si="61"/>
        <v>2.0600385012837227E-2</v>
      </c>
    </row>
    <row r="209" spans="1:19" x14ac:dyDescent="0.45">
      <c r="A209">
        <v>1500</v>
      </c>
      <c r="B209" s="8">
        <v>410.88353414332096</v>
      </c>
      <c r="C209" s="7">
        <f t="shared" si="53"/>
        <v>4.8675593782796289E-2</v>
      </c>
      <c r="D209" s="8">
        <v>639.53224590028128</v>
      </c>
      <c r="E209" s="7">
        <f t="shared" si="54"/>
        <v>3.1272856260509012E-2</v>
      </c>
      <c r="F209" s="8">
        <v>795.15637163702559</v>
      </c>
      <c r="G209" s="7">
        <f t="shared" si="55"/>
        <v>2.515228540371885E-2</v>
      </c>
      <c r="H209" s="8">
        <v>904.27477574628733</v>
      </c>
      <c r="I209" s="7">
        <f t="shared" si="56"/>
        <v>2.211717117011722E-2</v>
      </c>
      <c r="J209" s="8">
        <v>984.19570226780752</v>
      </c>
      <c r="K209" s="7">
        <f t="shared" si="57"/>
        <v>2.0321161689606567E-2</v>
      </c>
      <c r="L209" s="8">
        <v>1045.0092773078202</v>
      </c>
      <c r="M209" s="7">
        <f t="shared" si="58"/>
        <v>1.9138586072196904E-2</v>
      </c>
      <c r="N209" s="8">
        <v>1092.7497143672615</v>
      </c>
      <c r="O209" s="7">
        <f t="shared" si="59"/>
        <v>1.8302452736471925E-2</v>
      </c>
      <c r="P209" s="8">
        <v>1131.1897044259856</v>
      </c>
      <c r="Q209" s="7">
        <f t="shared" si="60"/>
        <v>1.7680500380923163E-2</v>
      </c>
      <c r="R209" s="8">
        <v>1162.7918388456296</v>
      </c>
      <c r="S209" s="7">
        <f t="shared" si="61"/>
        <v>1.7199983119812013E-2</v>
      </c>
    </row>
    <row r="210" spans="1:19" x14ac:dyDescent="0.45">
      <c r="A210">
        <v>2000</v>
      </c>
      <c r="B210" s="8">
        <v>470.93907558052899</v>
      </c>
      <c r="C210" s="7">
        <f t="shared" si="53"/>
        <v>4.2468338341527294E-2</v>
      </c>
      <c r="D210" s="8">
        <v>748.71286764647164</v>
      </c>
      <c r="E210" s="7">
        <f t="shared" si="54"/>
        <v>2.6712510047902142E-2</v>
      </c>
      <c r="F210" s="8">
        <v>945.65427357265071</v>
      </c>
      <c r="G210" s="7">
        <f t="shared" si="55"/>
        <v>2.1149378328763492E-2</v>
      </c>
      <c r="H210" s="8">
        <v>1087.162847178266</v>
      </c>
      <c r="I210" s="7">
        <f t="shared" si="56"/>
        <v>1.8396507985818364E-2</v>
      </c>
      <c r="J210" s="8">
        <v>1192.4654006334149</v>
      </c>
      <c r="K210" s="7">
        <f t="shared" si="57"/>
        <v>1.6771975094100323E-2</v>
      </c>
      <c r="L210" s="8">
        <v>1273.4875135968464</v>
      </c>
      <c r="M210" s="7">
        <f t="shared" si="58"/>
        <v>1.5704904670413196E-2</v>
      </c>
      <c r="N210" s="8">
        <v>1337.6177326946342</v>
      </c>
      <c r="O210" s="7">
        <f t="shared" si="59"/>
        <v>1.4951954890512665E-2</v>
      </c>
      <c r="P210" s="8">
        <v>1389.5838907536267</v>
      </c>
      <c r="Q210" s="7">
        <f t="shared" si="60"/>
        <v>1.4392797824644615E-2</v>
      </c>
      <c r="R210" s="8">
        <v>1432.5234491396047</v>
      </c>
      <c r="S210" s="7">
        <f t="shared" si="61"/>
        <v>1.3961377045529204E-2</v>
      </c>
    </row>
    <row r="211" spans="1:19" x14ac:dyDescent="0.45">
      <c r="A211">
        <v>2500</v>
      </c>
      <c r="B211" s="8">
        <v>512.51935016362404</v>
      </c>
      <c r="C211" s="7">
        <f t="shared" si="53"/>
        <v>3.9022916878386958E-2</v>
      </c>
      <c r="D211" s="8">
        <v>827.32596581164171</v>
      </c>
      <c r="E211" s="7">
        <f t="shared" si="54"/>
        <v>2.4174268458235993E-2</v>
      </c>
      <c r="F211" s="8">
        <v>1057.7979233850451</v>
      </c>
      <c r="G211" s="7">
        <f t="shared" si="55"/>
        <v>1.8907202933428215E-2</v>
      </c>
      <c r="H211" s="8">
        <v>1226.7329281529039</v>
      </c>
      <c r="I211" s="7">
        <f t="shared" si="56"/>
        <v>1.6303467153289893E-2</v>
      </c>
      <c r="J211" s="8">
        <v>1354.1039998021129</v>
      </c>
      <c r="K211" s="7">
        <f t="shared" si="57"/>
        <v>1.4769914277576002E-2</v>
      </c>
      <c r="L211" s="8">
        <v>1453.0155337672047</v>
      </c>
      <c r="M211" s="7">
        <f t="shared" si="58"/>
        <v>1.3764477760362544E-2</v>
      </c>
      <c r="N211" s="8">
        <v>1531.8446498354085</v>
      </c>
      <c r="O211" s="7">
        <f t="shared" si="59"/>
        <v>1.3056154226963506E-2</v>
      </c>
      <c r="P211" s="8">
        <v>1596.0618091474805</v>
      </c>
      <c r="Q211" s="7">
        <f t="shared" si="60"/>
        <v>1.2530843032127176E-2</v>
      </c>
      <c r="R211" s="8">
        <v>1649.3499021122834</v>
      </c>
      <c r="S211" s="7">
        <f t="shared" si="61"/>
        <v>1.2125989745648557E-2</v>
      </c>
    </row>
    <row r="212" spans="1:19" x14ac:dyDescent="0.45">
      <c r="A212">
        <v>3000</v>
      </c>
      <c r="B212" s="8">
        <v>543.66863689189256</v>
      </c>
      <c r="C212" s="7">
        <f t="shared" si="53"/>
        <v>3.6787113772716963E-2</v>
      </c>
      <c r="D212" s="8">
        <v>888.01956426802417</v>
      </c>
      <c r="E212" s="7">
        <f t="shared" si="54"/>
        <v>2.2522026320991678E-2</v>
      </c>
      <c r="F212" s="8">
        <v>1146.9883818109029</v>
      </c>
      <c r="G212" s="7">
        <f t="shared" si="55"/>
        <v>1.7436968252828634E-2</v>
      </c>
      <c r="H212" s="8">
        <v>1340.1185361429957</v>
      </c>
      <c r="I212" s="7">
        <f t="shared" si="56"/>
        <v>1.4924052955466265E-2</v>
      </c>
      <c r="J212" s="8">
        <v>1487.4178617056325</v>
      </c>
      <c r="K212" s="7">
        <f t="shared" si="57"/>
        <v>1.3446120632883795E-2</v>
      </c>
      <c r="L212" s="8">
        <v>1602.7419372228621</v>
      </c>
      <c r="M212" s="7">
        <f t="shared" si="58"/>
        <v>1.2478615262700891E-2</v>
      </c>
      <c r="N212" s="8">
        <v>1695.2118665342678</v>
      </c>
      <c r="O212" s="7">
        <f t="shared" si="59"/>
        <v>1.1797935346505381E-2</v>
      </c>
      <c r="P212" s="8">
        <v>1770.8972342084594</v>
      </c>
      <c r="Q212" s="7">
        <f t="shared" si="60"/>
        <v>1.1293710111269912E-2</v>
      </c>
      <c r="R212" s="8">
        <v>1833.938810444607</v>
      </c>
      <c r="S212" s="7">
        <f t="shared" si="61"/>
        <v>1.0905489259563323E-2</v>
      </c>
    </row>
    <row r="213" spans="1:19" x14ac:dyDescent="0.45">
      <c r="A213">
        <v>3500</v>
      </c>
      <c r="B213" s="8">
        <v>567.91436194789435</v>
      </c>
      <c r="C213" s="7">
        <f t="shared" si="53"/>
        <v>3.5216577251897328E-2</v>
      </c>
      <c r="D213" s="8">
        <v>935.98941936834819</v>
      </c>
      <c r="E213" s="7">
        <f t="shared" si="54"/>
        <v>2.1367762910714298E-2</v>
      </c>
      <c r="F213" s="8">
        <v>1218.9524487352053</v>
      </c>
      <c r="G213" s="7">
        <f t="shared" si="55"/>
        <v>1.6407530926044047E-2</v>
      </c>
      <c r="H213" s="8">
        <v>1433.0755325980895</v>
      </c>
      <c r="I213" s="7">
        <f t="shared" si="56"/>
        <v>1.3955998511635368E-2</v>
      </c>
      <c r="J213" s="8">
        <v>1598.0010548497164</v>
      </c>
      <c r="K213" s="7">
        <f t="shared" si="57"/>
        <v>1.2515636294045434E-2</v>
      </c>
      <c r="L213" s="8">
        <v>1728.0345413871705</v>
      </c>
      <c r="M213" s="7">
        <f t="shared" si="58"/>
        <v>1.1573842721885124E-2</v>
      </c>
      <c r="N213" s="8">
        <v>1832.8477427081907</v>
      </c>
      <c r="O213" s="7">
        <f t="shared" si="59"/>
        <v>1.0911981139496221E-2</v>
      </c>
      <c r="P213" s="8">
        <v>1918.986551189515</v>
      </c>
      <c r="Q213" s="7">
        <f t="shared" si="60"/>
        <v>1.0422167882105622E-2</v>
      </c>
      <c r="R213" s="8">
        <v>1990.9698805754711</v>
      </c>
      <c r="S213" s="7">
        <f t="shared" si="61"/>
        <v>1.0045355379368768E-2</v>
      </c>
    </row>
    <row r="214" spans="1:19" x14ac:dyDescent="0.45">
      <c r="A214">
        <v>4000</v>
      </c>
      <c r="B214" s="8">
        <v>587.2504342239057</v>
      </c>
      <c r="C214" s="7">
        <f t="shared" si="53"/>
        <v>3.4057020368884798E-2</v>
      </c>
      <c r="D214" s="8">
        <v>975.25005528818247</v>
      </c>
      <c r="E214" s="7">
        <f t="shared" si="54"/>
        <v>2.050756100094768E-2</v>
      </c>
      <c r="F214" s="8">
        <v>1279.5255137475172</v>
      </c>
      <c r="G214" s="7">
        <f t="shared" si="55"/>
        <v>1.5630794216383644E-2</v>
      </c>
      <c r="H214" s="8">
        <v>1512.9246270650556</v>
      </c>
      <c r="I214" s="7">
        <f t="shared" si="56"/>
        <v>1.3219429205008243E-2</v>
      </c>
      <c r="J214" s="8">
        <v>1694.3717054056074</v>
      </c>
      <c r="K214" s="7">
        <f t="shared" si="57"/>
        <v>1.1803785400920808E-2</v>
      </c>
      <c r="L214" s="8">
        <v>1838.3854482460392</v>
      </c>
      <c r="M214" s="7">
        <f t="shared" si="58"/>
        <v>1.0879111352345362E-2</v>
      </c>
      <c r="N214" s="8">
        <v>1955.0475336097199</v>
      </c>
      <c r="O214" s="7">
        <f t="shared" si="59"/>
        <v>1.022993029896967E-2</v>
      </c>
      <c r="P214" s="8">
        <v>2051.2966439942284</v>
      </c>
      <c r="Q214" s="7">
        <f t="shared" si="60"/>
        <v>9.7499306395083599E-3</v>
      </c>
      <c r="R214" s="8">
        <v>2131.9789897944834</v>
      </c>
      <c r="S214" s="7">
        <f t="shared" si="61"/>
        <v>9.3809554858361628E-3</v>
      </c>
    </row>
    <row r="215" spans="1:19" x14ac:dyDescent="0.45">
      <c r="A215">
        <v>4500</v>
      </c>
      <c r="B215" s="8">
        <v>603.08655906669696</v>
      </c>
      <c r="C215" s="7">
        <f t="shared" si="53"/>
        <v>3.3162735430467695E-2</v>
      </c>
      <c r="D215" s="8">
        <v>1007.945858731408</v>
      </c>
      <c r="E215" s="7">
        <f t="shared" si="54"/>
        <v>1.984233560438636E-2</v>
      </c>
      <c r="F215" s="8">
        <v>1331.1281280420694</v>
      </c>
      <c r="G215" s="7">
        <f t="shared" si="55"/>
        <v>1.5024849658475486E-2</v>
      </c>
      <c r="H215" s="8">
        <v>1582.1392376137128</v>
      </c>
      <c r="I215" s="7">
        <f t="shared" si="56"/>
        <v>1.2641112441004449E-2</v>
      </c>
      <c r="J215" s="8">
        <v>1778.964812492839</v>
      </c>
      <c r="K215" s="7">
        <f t="shared" si="57"/>
        <v>1.1242493308214609E-2</v>
      </c>
      <c r="L215" s="8">
        <v>1936.1567157898576</v>
      </c>
      <c r="M215" s="7">
        <f t="shared" si="58"/>
        <v>1.0329742337949629E-2</v>
      </c>
      <c r="N215" s="8">
        <v>2064.0898819671961</v>
      </c>
      <c r="O215" s="7">
        <f t="shared" si="59"/>
        <v>9.689500527437717E-3</v>
      </c>
      <c r="P215" s="8">
        <v>2170.0225108810819</v>
      </c>
      <c r="Q215" s="7">
        <f t="shared" si="60"/>
        <v>9.2164942528082418E-3</v>
      </c>
      <c r="R215" s="8">
        <v>2259.0815129022808</v>
      </c>
      <c r="S215" s="7">
        <f t="shared" si="61"/>
        <v>8.853155535014607E-3</v>
      </c>
    </row>
    <row r="216" spans="1:19" x14ac:dyDescent="0.45">
      <c r="A216">
        <v>5000</v>
      </c>
      <c r="B216" s="8">
        <v>616.48109689567252</v>
      </c>
      <c r="C216" s="7">
        <f t="shared" si="53"/>
        <v>3.2442195066014506E-2</v>
      </c>
      <c r="D216" s="8">
        <v>1035.7853459912199</v>
      </c>
      <c r="E216" s="7">
        <f t="shared" si="54"/>
        <v>1.9309020037216799E-2</v>
      </c>
      <c r="F216" s="8">
        <v>1375.7726523056676</v>
      </c>
      <c r="G216" s="7">
        <f t="shared" si="55"/>
        <v>1.4537285623814263E-2</v>
      </c>
      <c r="H216" s="8">
        <v>1642.8344107949574</v>
      </c>
      <c r="I216" s="7">
        <f t="shared" si="56"/>
        <v>1.2174081495116798E-2</v>
      </c>
      <c r="J216" s="8">
        <v>1853.9040773069796</v>
      </c>
      <c r="K216" s="7">
        <f t="shared" si="57"/>
        <v>1.0788044670063203E-2</v>
      </c>
      <c r="L216" s="8">
        <v>2023.4387765711353</v>
      </c>
      <c r="M216" s="7">
        <f t="shared" si="58"/>
        <v>9.8841636483271607E-3</v>
      </c>
      <c r="N216" s="8">
        <v>2162.0143653938367</v>
      </c>
      <c r="O216" s="7">
        <f t="shared" si="59"/>
        <v>9.2506323362734743E-3</v>
      </c>
      <c r="P216" s="8">
        <v>2277.1467834390819</v>
      </c>
      <c r="Q216" s="7">
        <f t="shared" si="60"/>
        <v>8.7829208663460934E-3</v>
      </c>
      <c r="R216" s="8">
        <v>2374.2025189451788</v>
      </c>
      <c r="S216" s="7">
        <f t="shared" si="61"/>
        <v>8.4238812150219129E-3</v>
      </c>
    </row>
    <row r="217" spans="1:19" x14ac:dyDescent="0.45">
      <c r="A217">
        <v>5500</v>
      </c>
      <c r="B217" s="8">
        <v>627.99644687251225</v>
      </c>
      <c r="C217" s="7">
        <f t="shared" si="53"/>
        <v>3.1847313945169729E-2</v>
      </c>
      <c r="D217" s="8">
        <v>1059.8192965993544</v>
      </c>
      <c r="E217" s="7">
        <f t="shared" si="54"/>
        <v>1.8871141584394683E-2</v>
      </c>
      <c r="F217" s="8">
        <v>1414.8569080396051</v>
      </c>
      <c r="G217" s="7">
        <f t="shared" si="55"/>
        <v>1.4135705092405115E-2</v>
      </c>
      <c r="H217" s="8">
        <v>1696.6302568810052</v>
      </c>
      <c r="I217" s="7">
        <f t="shared" si="56"/>
        <v>1.1788072220736495E-2</v>
      </c>
      <c r="J217" s="8">
        <v>1920.9547135277958</v>
      </c>
      <c r="K217" s="7">
        <f t="shared" si="57"/>
        <v>1.0411489588565257E-2</v>
      </c>
      <c r="L217" s="8">
        <v>2102.0954007701889</v>
      </c>
      <c r="M217" s="7">
        <f t="shared" si="58"/>
        <v>9.5143160451576936E-3</v>
      </c>
      <c r="N217" s="8">
        <v>2250.7543655270347</v>
      </c>
      <c r="O217" s="7">
        <f t="shared" si="59"/>
        <v>8.8859096782499484E-3</v>
      </c>
      <c r="P217" s="8">
        <v>2374.6537266160858</v>
      </c>
      <c r="Q217" s="7">
        <f t="shared" si="60"/>
        <v>8.422280594358603E-3</v>
      </c>
      <c r="R217" s="8">
        <v>2479.3645706116554</v>
      </c>
      <c r="S217" s="7">
        <f t="shared" si="61"/>
        <v>8.0665829612407633E-3</v>
      </c>
    </row>
    <row r="218" spans="1:19" x14ac:dyDescent="0.45">
      <c r="A218">
        <v>6000</v>
      </c>
      <c r="B218" s="8">
        <v>638.03045998790549</v>
      </c>
      <c r="C218" s="7">
        <f t="shared" si="53"/>
        <v>3.1346465810392687E-2</v>
      </c>
      <c r="D218" s="8">
        <v>1080.8091362744119</v>
      </c>
      <c r="E218" s="7">
        <f t="shared" si="54"/>
        <v>1.8504654826420806E-2</v>
      </c>
      <c r="F218" s="8">
        <v>1449.413000648633</v>
      </c>
      <c r="G218" s="7">
        <f t="shared" si="55"/>
        <v>1.3798689532279423E-2</v>
      </c>
      <c r="H218" s="8">
        <v>1744.736669829229</v>
      </c>
      <c r="I218" s="7">
        <f t="shared" si="56"/>
        <v>1.1463047889030473E-2</v>
      </c>
      <c r="J218" s="8">
        <v>1981.4444259191384</v>
      </c>
      <c r="K218" s="7">
        <f t="shared" si="57"/>
        <v>1.00936467045865E-2</v>
      </c>
      <c r="L218" s="8">
        <v>2173.5351131537445</v>
      </c>
      <c r="M218" s="7">
        <f t="shared" si="58"/>
        <v>9.2015996792343072E-3</v>
      </c>
      <c r="N218" s="8">
        <v>2331.775900103336</v>
      </c>
      <c r="O218" s="7">
        <f t="shared" si="59"/>
        <v>8.5771535759991656E-3</v>
      </c>
      <c r="P218" s="8">
        <v>2464.0516118175078</v>
      </c>
      <c r="Q218" s="7">
        <f t="shared" si="60"/>
        <v>8.1167131013330559E-3</v>
      </c>
      <c r="R218" s="8">
        <v>2576.1078792351636</v>
      </c>
      <c r="S218" s="7">
        <f t="shared" si="61"/>
        <v>7.7636500246014237E-3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R203" sqref="R203:R218"/>
    </sheetView>
  </sheetViews>
  <sheetFormatPr baseColWidth="10" defaultRowHeight="14.25" x14ac:dyDescent="0.45"/>
  <cols>
    <col min="1" max="1" width="10.265625" customWidth="1"/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10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28.960003134586145</v>
      </c>
      <c r="C3">
        <v>0</v>
      </c>
      <c r="D3" s="2">
        <v>6.6812297353013736E-2</v>
      </c>
      <c r="E3" s="1">
        <f>D3*0.01256*3600</f>
        <v>3.0209848371138688</v>
      </c>
      <c r="F3" s="1">
        <f>E3*4</f>
        <v>12.083939348455475</v>
      </c>
      <c r="G3" s="8">
        <v>115.01606153846123</v>
      </c>
      <c r="H3">
        <v>315</v>
      </c>
      <c r="I3">
        <v>295</v>
      </c>
      <c r="J3" s="1">
        <v>296.52794697415999</v>
      </c>
      <c r="K3" s="2">
        <f t="shared" ref="K3:K10" si="1">H3-J3</f>
        <v>18.472053025840012</v>
      </c>
      <c r="L3" s="8">
        <v>34.322720433972222</v>
      </c>
      <c r="M3" s="1">
        <f>((H3-I3)-(J3-I3))/(LN((H3-I3)/(J3-I3)))</f>
        <v>7.1825183500545844</v>
      </c>
      <c r="N3" s="1">
        <f t="shared" ref="N3:N10" si="2">((W3 + X3*H3 +Y3*H3^2 +  Z3*H3^3)+(W3 + X3*J3 + Y3*J3^2 +  Z3*J3^3))/2</f>
        <v>4180.7384196060075</v>
      </c>
      <c r="O3" s="1">
        <f t="shared" ref="O3:O10" si="3">((S3 + T3*H3 + U3*H3^2 +  V3*H3^3)+(S3 + T3*J3 + U3*J3^2 +  V3*J3^3))/2</f>
        <v>994.47503048108945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50.699804276271898</v>
      </c>
      <c r="C4">
        <v>0</v>
      </c>
      <c r="D4" s="2">
        <v>6.6812297353013736E-2</v>
      </c>
      <c r="E4" s="1">
        <f t="shared" ref="E4:E10" si="4">D4*0.01256*3600</f>
        <v>3.0209848371138688</v>
      </c>
      <c r="F4" s="1">
        <f t="shared" ref="F4:F67" si="5">E4*4</f>
        <v>12.083939348455475</v>
      </c>
      <c r="G4" s="8">
        <v>241.11489230769138</v>
      </c>
      <c r="H4">
        <v>315</v>
      </c>
      <c r="I4">
        <v>295</v>
      </c>
      <c r="J4" s="1">
        <v>299.59203819778139</v>
      </c>
      <c r="K4" s="2">
        <f t="shared" si="1"/>
        <v>15.407961802218608</v>
      </c>
      <c r="L4" s="8">
        <v>50.020649513155277</v>
      </c>
      <c r="M4" s="1">
        <f t="shared" ref="M4:M10" si="6">((H4-I4)-(J4-I4))/(LN((H4-I4)/(J4-I4)))</f>
        <v>10.471574641519117</v>
      </c>
      <c r="N4" s="1">
        <f t="shared" si="2"/>
        <v>4179.9212455633278</v>
      </c>
      <c r="O4" s="1">
        <f t="shared" si="3"/>
        <v>994.08667783729095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72.454254027844996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12.083939348455475</v>
      </c>
      <c r="G5" s="8">
        <v>401.35953846153689</v>
      </c>
      <c r="H5">
        <v>315</v>
      </c>
      <c r="I5">
        <v>295</v>
      </c>
      <c r="J5" s="1">
        <v>302.132936722159</v>
      </c>
      <c r="K5" s="2">
        <f t="shared" si="1"/>
        <v>12.867063277840998</v>
      </c>
      <c r="L5" s="8">
        <v>59.609720287264594</v>
      </c>
      <c r="M5" s="1">
        <f t="shared" si="6"/>
        <v>12.480065901157934</v>
      </c>
      <c r="N5" s="1">
        <f t="shared" si="2"/>
        <v>4179.4189299524887</v>
      </c>
      <c r="O5" s="1">
        <f t="shared" si="3"/>
        <v>993.73047126162635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94.217769052387055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12.083939348455475</v>
      </c>
      <c r="G6" s="8">
        <v>595.74999999999773</v>
      </c>
      <c r="H6">
        <v>315</v>
      </c>
      <c r="I6">
        <v>295</v>
      </c>
      <c r="J6" s="1">
        <v>304.04344065478375</v>
      </c>
      <c r="K6" s="2">
        <f t="shared" si="1"/>
        <v>10.956559345216249</v>
      </c>
      <c r="L6" s="8">
        <v>65.933994651660186</v>
      </c>
      <c r="M6" s="1">
        <f t="shared" si="6"/>
        <v>13.804538161010612</v>
      </c>
      <c r="N6" s="1">
        <f t="shared" si="2"/>
        <v>4179.1328062238517</v>
      </c>
      <c r="O6" s="1">
        <f t="shared" si="3"/>
        <v>993.4431789395951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115.98698434014283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12.083939348455475</v>
      </c>
      <c r="G7" s="8">
        <v>824.28627692307418</v>
      </c>
      <c r="H7">
        <v>315</v>
      </c>
      <c r="I7">
        <v>295</v>
      </c>
      <c r="J7" s="1">
        <v>305.4904417746975</v>
      </c>
      <c r="K7" s="2">
        <f t="shared" si="1"/>
        <v>9.5095582253024986</v>
      </c>
      <c r="L7" s="8">
        <v>70.388658683552634</v>
      </c>
      <c r="M7" s="1">
        <f t="shared" si="6"/>
        <v>14.737383667536781</v>
      </c>
      <c r="N7" s="1">
        <f t="shared" si="2"/>
        <v>4178.9625222204695</v>
      </c>
      <c r="O7" s="1">
        <f t="shared" si="3"/>
        <v>993.21489092401168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137.75995019250925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12.083939348455475</v>
      </c>
      <c r="G8" s="8">
        <v>1086.9683692307658</v>
      </c>
      <c r="H8">
        <v>315</v>
      </c>
      <c r="I8">
        <v>295</v>
      </c>
      <c r="J8" s="1">
        <v>306.61246639555748</v>
      </c>
      <c r="K8" s="2">
        <f t="shared" si="1"/>
        <v>8.3875336044425239</v>
      </c>
      <c r="L8" s="8">
        <v>73.687270096752769</v>
      </c>
      <c r="M8" s="1">
        <f t="shared" si="6"/>
        <v>15.428099594507987</v>
      </c>
      <c r="N8" s="1">
        <f t="shared" si="2"/>
        <v>4178.8553735067017</v>
      </c>
      <c r="O8" s="1">
        <f t="shared" si="3"/>
        <v>993.03171791824991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159.53549498413057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12.083939348455475</v>
      </c>
      <c r="G9" s="8">
        <v>1383.7962769230728</v>
      </c>
      <c r="H9">
        <v>315</v>
      </c>
      <c r="I9">
        <v>295</v>
      </c>
      <c r="J9" s="1">
        <v>307.50363419831319</v>
      </c>
      <c r="K9" s="2">
        <f t="shared" si="1"/>
        <v>7.4963658016868067</v>
      </c>
      <c r="L9" s="8">
        <v>76.22498451619397</v>
      </c>
      <c r="M9" s="1">
        <f t="shared" si="6"/>
        <v>15.959462116013487</v>
      </c>
      <c r="N9" s="1">
        <f t="shared" si="2"/>
        <v>4178.7844884150281</v>
      </c>
      <c r="O9" s="1">
        <f t="shared" si="3"/>
        <v>992.88249311387722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181.3128818171873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12.083939348455475</v>
      </c>
      <c r="G10" s="8">
        <v>1714.7699999999959</v>
      </c>
      <c r="H10">
        <v>315</v>
      </c>
      <c r="I10">
        <v>295</v>
      </c>
      <c r="J10" s="1">
        <v>308.22672660615279</v>
      </c>
      <c r="K10" s="2">
        <f t="shared" si="1"/>
        <v>6.7732733938472052</v>
      </c>
      <c r="L10" s="8">
        <v>78.23651795892485</v>
      </c>
      <c r="M10" s="1">
        <f t="shared" si="6"/>
        <v>16.380634061811151</v>
      </c>
      <c r="N10" s="1">
        <f t="shared" si="2"/>
        <v>4178.7355665600853</v>
      </c>
      <c r="O10" s="1">
        <f t="shared" si="3"/>
        <v>992.75902625324193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ref="B11:B42" si="7">A11/O11*3600*1000</f>
        <v>203.09162715198934</v>
      </c>
      <c r="C11">
        <v>0</v>
      </c>
      <c r="D11" s="2">
        <v>6.6812297353013736E-2</v>
      </c>
      <c r="E11" s="1">
        <f t="shared" ref="E11:E42" si="8">D11*0.01256*3600</f>
        <v>3.0209848371138688</v>
      </c>
      <c r="F11" s="1">
        <f t="shared" si="5"/>
        <v>12.083939348455475</v>
      </c>
      <c r="G11" s="8">
        <v>2079.8895384615334</v>
      </c>
      <c r="H11">
        <v>315</v>
      </c>
      <c r="I11">
        <v>295</v>
      </c>
      <c r="J11" s="1">
        <v>308.82433407261374</v>
      </c>
      <c r="K11" s="2">
        <f t="shared" ref="K11:K42" si="9">H11-J11</f>
        <v>6.1756659273862624</v>
      </c>
      <c r="L11" s="8">
        <v>79.869525651286395</v>
      </c>
      <c r="M11" s="1">
        <f t="shared" ref="M11:M42" si="10">((H11-I11)-(J11-I11))/(LN((H11-I11)/(J11-I11)))</f>
        <v>16.722540555835408</v>
      </c>
      <c r="N11" s="1">
        <f t="shared" ref="N11:N42" si="11">((W11 + X11*H11 +Y11*H11^2 +  Z11*H11^3)+(W11 + X11*J11 + Y11*J11^2 +  Z11*J11^3))/2</f>
        <v>4178.7005871078736</v>
      </c>
      <c r="O11" s="1">
        <f t="shared" ref="O11:O42" si="12">((S11 + T11*H11 + U11*H11^2 +  V11*H11^3)+(S11 + T11*J11 + U11*J11^2 +  V11*J11^3))/2</f>
        <v>992.65539809342795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7"/>
        <v>224.87140173143533</v>
      </c>
      <c r="C12">
        <v>0</v>
      </c>
      <c r="D12" s="2">
        <v>6.6812297353013736E-2</v>
      </c>
      <c r="E12" s="1">
        <f t="shared" si="8"/>
        <v>3.0209848371138688</v>
      </c>
      <c r="F12" s="1">
        <f t="shared" si="5"/>
        <v>12.083939348455475</v>
      </c>
      <c r="G12" s="8">
        <v>2479.1548923076866</v>
      </c>
      <c r="H12">
        <v>315</v>
      </c>
      <c r="I12">
        <v>295</v>
      </c>
      <c r="J12" s="1">
        <v>309.32607051905455</v>
      </c>
      <c r="K12" s="2">
        <f t="shared" si="9"/>
        <v>5.6739294809454464</v>
      </c>
      <c r="L12" s="8">
        <v>81.221348728318205</v>
      </c>
      <c r="M12" s="1">
        <f t="shared" si="10"/>
        <v>17.005567703101068</v>
      </c>
      <c r="N12" s="1">
        <f t="shared" si="11"/>
        <v>4178.6748233060534</v>
      </c>
      <c r="O12" s="1">
        <f t="shared" si="12"/>
        <v>992.56729971634422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7"/>
        <v>246.65197409586239</v>
      </c>
      <c r="C13">
        <v>0</v>
      </c>
      <c r="D13" s="2">
        <v>6.6812297353013736E-2</v>
      </c>
      <c r="E13" s="1">
        <f t="shared" si="8"/>
        <v>3.0209848371138688</v>
      </c>
      <c r="F13" s="1">
        <f t="shared" si="5"/>
        <v>12.083939348455475</v>
      </c>
      <c r="G13" s="8">
        <v>2912.5660615384559</v>
      </c>
      <c r="H13">
        <v>315</v>
      </c>
      <c r="I13">
        <v>295</v>
      </c>
      <c r="J13" s="1">
        <v>309.75304944528483</v>
      </c>
      <c r="K13" s="2">
        <f t="shared" si="9"/>
        <v>5.2469505547151698</v>
      </c>
      <c r="L13" s="8">
        <v>82.35868491856597</v>
      </c>
      <c r="M13" s="1">
        <f t="shared" si="10"/>
        <v>17.243683322543749</v>
      </c>
      <c r="N13" s="1">
        <f t="shared" si="11"/>
        <v>4178.6553649727502</v>
      </c>
      <c r="O13" s="1">
        <f t="shared" si="12"/>
        <v>992.49154967175491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7"/>
        <v>268.43234317621665</v>
      </c>
      <c r="C14">
        <v>0</v>
      </c>
      <c r="D14" s="2">
        <v>6.6812297353013736E-2</v>
      </c>
      <c r="E14" s="1">
        <f t="shared" si="8"/>
        <v>3.0209848371138688</v>
      </c>
      <c r="F14" s="1">
        <f t="shared" si="5"/>
        <v>12.083939348455475</v>
      </c>
      <c r="G14" s="8">
        <v>3380.1230461538389</v>
      </c>
      <c r="H14">
        <v>315</v>
      </c>
      <c r="I14">
        <v>295</v>
      </c>
      <c r="J14" s="1">
        <v>310.10351729195452</v>
      </c>
      <c r="K14" s="2">
        <f t="shared" si="9"/>
        <v>4.8964827080454825</v>
      </c>
      <c r="L14" s="8">
        <v>83.283632927897045</v>
      </c>
      <c r="M14" s="1">
        <f t="shared" si="10"/>
        <v>17.437329360874191</v>
      </c>
      <c r="N14" s="1">
        <f t="shared" si="11"/>
        <v>4178.6410167464828</v>
      </c>
      <c r="O14" s="1">
        <f t="shared" si="12"/>
        <v>992.42884388606444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 t="shared" ref="A15:A46" si="13">A3</f>
        <v>8.0000000000000002E-3</v>
      </c>
      <c r="B15" s="1">
        <f t="shared" si="7"/>
        <v>28.957395313484387</v>
      </c>
      <c r="C15">
        <v>400</v>
      </c>
      <c r="D15" s="2">
        <v>0.3452372201207729</v>
      </c>
      <c r="E15" s="1">
        <f t="shared" si="8"/>
        <v>15.610246144980868</v>
      </c>
      <c r="F15" s="1">
        <f t="shared" si="5"/>
        <v>62.440984579923473</v>
      </c>
      <c r="G15" s="8">
        <f t="shared" ref="G15:G46" si="14">G3</f>
        <v>115.01606153846123</v>
      </c>
      <c r="H15">
        <v>315</v>
      </c>
      <c r="I15">
        <v>295</v>
      </c>
      <c r="J15" s="1">
        <v>295.76378855085414</v>
      </c>
      <c r="K15" s="2">
        <f t="shared" si="9"/>
        <v>19.236211449145856</v>
      </c>
      <c r="L15" s="8">
        <v>129.77492498451645</v>
      </c>
      <c r="M15" s="1">
        <f t="shared" si="10"/>
        <v>5.8912874159480344</v>
      </c>
      <c r="N15" s="1">
        <f t="shared" si="11"/>
        <v>4180.9820566736125</v>
      </c>
      <c r="O15" s="1">
        <f t="shared" si="12"/>
        <v>994.5645900889748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si="13"/>
        <v>1.4E-2</v>
      </c>
      <c r="B16" s="1">
        <f t="shared" si="7"/>
        <v>50.68977183445508</v>
      </c>
      <c r="C16">
        <v>400</v>
      </c>
      <c r="D16" s="2">
        <v>0.3452372201207729</v>
      </c>
      <c r="E16" s="1">
        <f t="shared" si="8"/>
        <v>15.610246144980868</v>
      </c>
      <c r="F16" s="1">
        <f t="shared" si="5"/>
        <v>62.440984579923473</v>
      </c>
      <c r="G16" s="8">
        <f t="shared" si="14"/>
        <v>241.11489230769138</v>
      </c>
      <c r="H16">
        <v>315</v>
      </c>
      <c r="I16">
        <v>295</v>
      </c>
      <c r="J16" s="1">
        <v>298.08521906410721</v>
      </c>
      <c r="K16" s="2">
        <f t="shared" si="9"/>
        <v>16.914780935892793</v>
      </c>
      <c r="L16" s="8">
        <v>199.22794078110266</v>
      </c>
      <c r="M16" s="1">
        <f t="shared" si="10"/>
        <v>9.0496463406364231</v>
      </c>
      <c r="N16" s="1">
        <f t="shared" si="11"/>
        <v>4180.2922664290945</v>
      </c>
      <c r="O16" s="1">
        <f t="shared" si="12"/>
        <v>994.28342594633432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13"/>
        <v>0.02</v>
      </c>
      <c r="B17" s="1">
        <f t="shared" si="7"/>
        <v>72.43625711493597</v>
      </c>
      <c r="C17">
        <v>400</v>
      </c>
      <c r="D17" s="2">
        <v>0.3452372201207729</v>
      </c>
      <c r="E17" s="1">
        <f t="shared" si="8"/>
        <v>15.610246144980868</v>
      </c>
      <c r="F17" s="1">
        <f t="shared" si="5"/>
        <v>62.440984579923473</v>
      </c>
      <c r="G17" s="8">
        <f t="shared" si="14"/>
        <v>401.35953846153689</v>
      </c>
      <c r="H17">
        <v>315</v>
      </c>
      <c r="I17">
        <v>295</v>
      </c>
      <c r="J17" s="1">
        <v>300.39510271844642</v>
      </c>
      <c r="K17" s="2">
        <f t="shared" si="9"/>
        <v>14.604897281553576</v>
      </c>
      <c r="L17" s="8">
        <v>245.36388548158487</v>
      </c>
      <c r="M17" s="1">
        <f t="shared" si="10"/>
        <v>11.146728994869354</v>
      </c>
      <c r="N17" s="1">
        <f t="shared" si="11"/>
        <v>4179.7464137654215</v>
      </c>
      <c r="O17" s="1">
        <f t="shared" si="12"/>
        <v>993.97736530969905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13"/>
        <v>2.5999999999999999E-2</v>
      </c>
      <c r="B18" s="1">
        <f t="shared" si="7"/>
        <v>94.19273492379611</v>
      </c>
      <c r="C18">
        <v>400</v>
      </c>
      <c r="D18" s="2">
        <v>0.3452372201207729</v>
      </c>
      <c r="E18" s="1">
        <f t="shared" si="8"/>
        <v>15.610246144980868</v>
      </c>
      <c r="F18" s="1">
        <f t="shared" si="5"/>
        <v>62.440984579923473</v>
      </c>
      <c r="G18" s="8">
        <f t="shared" si="14"/>
        <v>595.74999999999773</v>
      </c>
      <c r="H18">
        <v>315</v>
      </c>
      <c r="I18">
        <v>295</v>
      </c>
      <c r="J18" s="1">
        <v>302.2917726671032</v>
      </c>
      <c r="K18" s="2">
        <f t="shared" si="9"/>
        <v>12.708227332896797</v>
      </c>
      <c r="L18" s="8">
        <v>277.2341407023527</v>
      </c>
      <c r="M18" s="1">
        <f t="shared" si="10"/>
        <v>12.595053311520427</v>
      </c>
      <c r="N18" s="1">
        <f t="shared" si="11"/>
        <v>4179.3923007077319</v>
      </c>
      <c r="O18" s="1">
        <f t="shared" si="12"/>
        <v>993.70721187493223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13"/>
        <v>3.2000000000000001E-2</v>
      </c>
      <c r="B19" s="1">
        <f t="shared" si="7"/>
        <v>115.95602633850959</v>
      </c>
      <c r="C19">
        <v>400</v>
      </c>
      <c r="D19" s="2">
        <v>0.3452372201207729</v>
      </c>
      <c r="E19" s="1">
        <f t="shared" si="8"/>
        <v>15.610246144980868</v>
      </c>
      <c r="F19" s="1">
        <f t="shared" si="5"/>
        <v>62.440984579923473</v>
      </c>
      <c r="G19" s="8">
        <f t="shared" si="14"/>
        <v>824.28627692307418</v>
      </c>
      <c r="H19">
        <v>315</v>
      </c>
      <c r="I19">
        <v>295</v>
      </c>
      <c r="J19" s="1">
        <v>303.80410195099392</v>
      </c>
      <c r="K19" s="2">
        <f t="shared" si="9"/>
        <v>11.195898049006075</v>
      </c>
      <c r="L19" s="8">
        <v>300.34070965610516</v>
      </c>
      <c r="M19" s="1">
        <f t="shared" si="10"/>
        <v>13.644972320770108</v>
      </c>
      <c r="N19" s="1">
        <f t="shared" si="11"/>
        <v>4179.1646899005054</v>
      </c>
      <c r="O19" s="1">
        <f t="shared" si="12"/>
        <v>993.4800599642615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13"/>
        <v>3.7999999999999999E-2</v>
      </c>
      <c r="B20" s="1">
        <f t="shared" si="7"/>
        <v>137.72404847605443</v>
      </c>
      <c r="C20">
        <v>400</v>
      </c>
      <c r="D20" s="2">
        <v>0.3452372201207729</v>
      </c>
      <c r="E20" s="1">
        <f t="shared" si="8"/>
        <v>15.610246144980868</v>
      </c>
      <c r="F20" s="1">
        <f t="shared" si="5"/>
        <v>62.440984579923473</v>
      </c>
      <c r="G20" s="8">
        <f t="shared" si="14"/>
        <v>1086.9683692307658</v>
      </c>
      <c r="H20">
        <v>315</v>
      </c>
      <c r="I20">
        <v>295</v>
      </c>
      <c r="J20" s="1">
        <v>305.01699436496187</v>
      </c>
      <c r="K20" s="2">
        <f t="shared" si="9"/>
        <v>9.9830056350381255</v>
      </c>
      <c r="L20" s="8">
        <v>317.79098281422165</v>
      </c>
      <c r="M20" s="1">
        <f t="shared" si="10"/>
        <v>14.437800825212667</v>
      </c>
      <c r="N20" s="1">
        <f t="shared" si="11"/>
        <v>4179.0141064409399</v>
      </c>
      <c r="O20" s="1">
        <f t="shared" si="12"/>
        <v>993.29058006732134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13"/>
        <v>4.3999999999999997E-2</v>
      </c>
      <c r="B21" s="1">
        <f t="shared" si="7"/>
        <v>159.49544973710982</v>
      </c>
      <c r="C21">
        <v>400</v>
      </c>
      <c r="D21" s="2">
        <v>0.3452372201207729</v>
      </c>
      <c r="E21" s="1">
        <f t="shared" si="8"/>
        <v>15.610246144980868</v>
      </c>
      <c r="F21" s="1">
        <f t="shared" si="5"/>
        <v>62.440984579923473</v>
      </c>
      <c r="G21" s="8">
        <f t="shared" si="14"/>
        <v>1383.7962769230728</v>
      </c>
      <c r="H21">
        <v>315</v>
      </c>
      <c r="I21">
        <v>295</v>
      </c>
      <c r="J21" s="1">
        <v>306.00356474728903</v>
      </c>
      <c r="K21" s="2">
        <f t="shared" si="9"/>
        <v>8.9964352527109668</v>
      </c>
      <c r="L21" s="8">
        <v>331.40900394156745</v>
      </c>
      <c r="M21" s="1">
        <f t="shared" si="10"/>
        <v>15.056468183547638</v>
      </c>
      <c r="N21" s="1">
        <f t="shared" si="11"/>
        <v>4178.9109488073982</v>
      </c>
      <c r="O21" s="1">
        <f t="shared" si="12"/>
        <v>993.13178063126293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13"/>
        <v>0.05</v>
      </c>
      <c r="B22" s="1">
        <f t="shared" si="7"/>
        <v>181.26933381550299</v>
      </c>
      <c r="C22">
        <v>400</v>
      </c>
      <c r="D22" s="2">
        <v>0.3452372201207729</v>
      </c>
      <c r="E22" s="1">
        <f t="shared" si="8"/>
        <v>15.610246144980868</v>
      </c>
      <c r="F22" s="1">
        <f t="shared" si="5"/>
        <v>62.440984579923473</v>
      </c>
      <c r="G22" s="8">
        <f t="shared" si="14"/>
        <v>1714.7699999999959</v>
      </c>
      <c r="H22">
        <v>315</v>
      </c>
      <c r="I22">
        <v>295</v>
      </c>
      <c r="J22" s="1">
        <v>306.81840064473681</v>
      </c>
      <c r="K22" s="2">
        <f t="shared" si="9"/>
        <v>8.181599355263188</v>
      </c>
      <c r="L22" s="8">
        <v>342.32093715211056</v>
      </c>
      <c r="M22" s="1">
        <f t="shared" si="10"/>
        <v>15.552166302448352</v>
      </c>
      <c r="N22" s="1">
        <f t="shared" si="11"/>
        <v>4178.8379133286826</v>
      </c>
      <c r="O22" s="1">
        <f t="shared" si="12"/>
        <v>992.9975258981483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13"/>
        <v>5.6000000000000001E-2</v>
      </c>
      <c r="B23" s="1">
        <f t="shared" si="7"/>
        <v>203.04508932908516</v>
      </c>
      <c r="C23">
        <v>400</v>
      </c>
      <c r="D23" s="2">
        <v>0.3452372201207729</v>
      </c>
      <c r="E23" s="1">
        <f t="shared" si="8"/>
        <v>15.610246144980868</v>
      </c>
      <c r="F23" s="1">
        <f t="shared" si="5"/>
        <v>62.440984579923473</v>
      </c>
      <c r="G23" s="8">
        <f t="shared" si="14"/>
        <v>2079.8895384615334</v>
      </c>
      <c r="H23">
        <v>315</v>
      </c>
      <c r="I23">
        <v>295</v>
      </c>
      <c r="J23" s="1">
        <v>307.50114681321458</v>
      </c>
      <c r="K23" s="2">
        <f t="shared" si="9"/>
        <v>7.4988531867854249</v>
      </c>
      <c r="L23" s="8">
        <v>351.25510459299409</v>
      </c>
      <c r="M23" s="1">
        <f t="shared" si="10"/>
        <v>15.957998450236815</v>
      </c>
      <c r="N23" s="1">
        <f t="shared" si="11"/>
        <v>4178.7846696614351</v>
      </c>
      <c r="O23" s="1">
        <f t="shared" si="12"/>
        <v>992.88291416522259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13"/>
        <v>6.2E-2</v>
      </c>
      <c r="B24" s="1">
        <f t="shared" si="7"/>
        <v>224.82228745568443</v>
      </c>
      <c r="C24">
        <v>400</v>
      </c>
      <c r="D24" s="2">
        <v>0.3452372201207729</v>
      </c>
      <c r="E24" s="1">
        <f t="shared" si="8"/>
        <v>15.610246144980868</v>
      </c>
      <c r="F24" s="1">
        <f t="shared" si="5"/>
        <v>62.440984579923473</v>
      </c>
      <c r="G24" s="8">
        <f t="shared" si="14"/>
        <v>2479.1548923076866</v>
      </c>
      <c r="H24">
        <v>315</v>
      </c>
      <c r="I24">
        <v>295</v>
      </c>
      <c r="J24" s="1">
        <v>308.08067840862248</v>
      </c>
      <c r="K24" s="2">
        <f t="shared" si="9"/>
        <v>6.9193215913775248</v>
      </c>
      <c r="L24" s="8">
        <v>358.70176061375946</v>
      </c>
      <c r="M24" s="1">
        <f t="shared" si="10"/>
        <v>16.296245297897691</v>
      </c>
      <c r="N24" s="1">
        <f t="shared" si="11"/>
        <v>4178.7448525720411</v>
      </c>
      <c r="O24" s="1">
        <f t="shared" si="12"/>
        <v>992.78413419753053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13"/>
        <v>6.8000000000000005E-2</v>
      </c>
      <c r="B25" s="1">
        <f t="shared" si="7"/>
        <v>246.60061961561613</v>
      </c>
      <c r="C25">
        <v>400</v>
      </c>
      <c r="D25" s="2">
        <v>0.3452372201207729</v>
      </c>
      <c r="E25" s="1">
        <f t="shared" si="8"/>
        <v>15.610246144980868</v>
      </c>
      <c r="F25" s="1">
        <f t="shared" si="5"/>
        <v>62.440984579923473</v>
      </c>
      <c r="G25" s="8">
        <f t="shared" si="14"/>
        <v>2912.5660615384559</v>
      </c>
      <c r="H25">
        <v>315</v>
      </c>
      <c r="I25">
        <v>295</v>
      </c>
      <c r="J25" s="1">
        <v>308.57829215093062</v>
      </c>
      <c r="K25" s="2">
        <f t="shared" si="9"/>
        <v>6.421707849069378</v>
      </c>
      <c r="L25" s="8">
        <v>365.00234332541498</v>
      </c>
      <c r="M25" s="1">
        <f t="shared" si="10"/>
        <v>16.582423054842273</v>
      </c>
      <c r="N25" s="1">
        <f t="shared" si="11"/>
        <v>4178.7144100699825</v>
      </c>
      <c r="O25" s="1">
        <f t="shared" si="12"/>
        <v>992.69823563937996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13"/>
        <v>7.3999999999999996E-2</v>
      </c>
      <c r="B26" s="1">
        <f t="shared" si="7"/>
        <v>268.37890051140909</v>
      </c>
      <c r="C26">
        <v>400</v>
      </c>
      <c r="D26" s="2">
        <v>0.3452372201207729</v>
      </c>
      <c r="E26" s="1">
        <f t="shared" si="8"/>
        <v>15.610246144980868</v>
      </c>
      <c r="F26" s="1">
        <f t="shared" si="5"/>
        <v>62.440984579923473</v>
      </c>
      <c r="G26" s="8">
        <f t="shared" si="14"/>
        <v>3380.1230461538389</v>
      </c>
      <c r="H26">
        <v>315</v>
      </c>
      <c r="I26">
        <v>295</v>
      </c>
      <c r="J26" s="1">
        <v>308.98972362810713</v>
      </c>
      <c r="K26" s="2">
        <f t="shared" si="9"/>
        <v>6.0102763718928713</v>
      </c>
      <c r="L26" s="8">
        <v>370.15011354004878</v>
      </c>
      <c r="M26" s="1">
        <f t="shared" si="10"/>
        <v>16.816231083886564</v>
      </c>
      <c r="N26" s="1">
        <f t="shared" si="11"/>
        <v>4178.6917397121351</v>
      </c>
      <c r="O26" s="1">
        <f t="shared" si="12"/>
        <v>992.62646762603822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13"/>
        <v>8.0000000000000002E-3</v>
      </c>
      <c r="B27" s="1">
        <f t="shared" si="7"/>
        <v>28.959403464160172</v>
      </c>
      <c r="C27">
        <v>600</v>
      </c>
      <c r="D27" s="2">
        <v>0.60166886253842777</v>
      </c>
      <c r="E27" s="1">
        <f t="shared" si="8"/>
        <v>27.205059288537552</v>
      </c>
      <c r="F27" s="1">
        <f t="shared" si="5"/>
        <v>108.82023715415021</v>
      </c>
      <c r="G27" s="8">
        <f t="shared" si="14"/>
        <v>115.01606153846123</v>
      </c>
      <c r="H27">
        <v>315</v>
      </c>
      <c r="I27">
        <v>295</v>
      </c>
      <c r="J27" s="1">
        <v>296.3544615590572</v>
      </c>
      <c r="K27" s="2">
        <f t="shared" si="9"/>
        <v>18.645538440942801</v>
      </c>
      <c r="L27" s="8">
        <v>253.65318112082855</v>
      </c>
      <c r="M27" s="1">
        <f t="shared" si="10"/>
        <v>6.9254327704853056</v>
      </c>
      <c r="N27" s="1">
        <f t="shared" si="11"/>
        <v>4180.7922683379975</v>
      </c>
      <c r="O27" s="1">
        <f t="shared" si="12"/>
        <v>994.49562335227506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13"/>
        <v>1.4E-2</v>
      </c>
      <c r="B28" s="1">
        <f t="shared" si="7"/>
        <v>50.697668990708813</v>
      </c>
      <c r="C28">
        <v>600</v>
      </c>
      <c r="D28" s="2">
        <v>0.60166886253842777</v>
      </c>
      <c r="E28" s="1">
        <f t="shared" si="8"/>
        <v>27.205059288537552</v>
      </c>
      <c r="F28" s="1">
        <f t="shared" si="5"/>
        <v>108.82023715415021</v>
      </c>
      <c r="G28" s="8">
        <f t="shared" si="14"/>
        <v>241.11489230769138</v>
      </c>
      <c r="H28">
        <v>315</v>
      </c>
      <c r="I28">
        <v>295</v>
      </c>
      <c r="J28" s="1">
        <v>299.27831140277391</v>
      </c>
      <c r="K28" s="2">
        <f t="shared" si="9"/>
        <v>15.721688597226091</v>
      </c>
      <c r="L28" s="8">
        <v>373.40860986109743</v>
      </c>
      <c r="M28" s="1">
        <f t="shared" si="10"/>
        <v>10.194498080664651</v>
      </c>
      <c r="N28" s="1">
        <f t="shared" si="11"/>
        <v>4179.9937861238568</v>
      </c>
      <c r="O28" s="1">
        <f t="shared" si="12"/>
        <v>994.12854680235159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13"/>
        <v>0.02</v>
      </c>
      <c r="B29" s="1">
        <f t="shared" si="7"/>
        <v>72.450538106528299</v>
      </c>
      <c r="C29">
        <v>600</v>
      </c>
      <c r="D29" s="2">
        <v>0.60166886253842777</v>
      </c>
      <c r="E29" s="1">
        <f t="shared" si="8"/>
        <v>27.205059288537552</v>
      </c>
      <c r="F29" s="1">
        <f t="shared" si="5"/>
        <v>108.82023715415021</v>
      </c>
      <c r="G29" s="8">
        <f t="shared" si="14"/>
        <v>401.35953846153689</v>
      </c>
      <c r="H29">
        <v>315</v>
      </c>
      <c r="I29">
        <v>295</v>
      </c>
      <c r="J29" s="1">
        <v>301.78209850870309</v>
      </c>
      <c r="K29" s="2">
        <f t="shared" si="9"/>
        <v>13.217901491296914</v>
      </c>
      <c r="L29" s="8">
        <v>447.78753424755064</v>
      </c>
      <c r="M29" s="1">
        <f t="shared" si="10"/>
        <v>12.222436531947952</v>
      </c>
      <c r="N29" s="1">
        <f t="shared" si="11"/>
        <v>4179.4796580549055</v>
      </c>
      <c r="O29" s="1">
        <f t="shared" si="12"/>
        <v>993.7814387815057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13"/>
        <v>2.5999999999999999E-2</v>
      </c>
      <c r="B30" s="1">
        <f t="shared" si="7"/>
        <v>94.212683074931689</v>
      </c>
      <c r="C30">
        <v>600</v>
      </c>
      <c r="D30" s="2">
        <v>0.60166886253842777</v>
      </c>
      <c r="E30" s="1">
        <f t="shared" si="8"/>
        <v>27.205059288537552</v>
      </c>
      <c r="F30" s="1">
        <f t="shared" si="5"/>
        <v>108.82023715415021</v>
      </c>
      <c r="G30" s="8">
        <f t="shared" si="14"/>
        <v>595.74999999999773</v>
      </c>
      <c r="H30">
        <v>315</v>
      </c>
      <c r="I30">
        <v>295</v>
      </c>
      <c r="J30" s="1">
        <v>303.69486514271932</v>
      </c>
      <c r="K30" s="2">
        <f t="shared" si="9"/>
        <v>11.305134857280677</v>
      </c>
      <c r="L30" s="8">
        <v>497.31341462927952</v>
      </c>
      <c r="M30" s="1">
        <f t="shared" si="10"/>
        <v>13.571596401583323</v>
      </c>
      <c r="N30" s="1">
        <f t="shared" si="11"/>
        <v>4179.1796067829619</v>
      </c>
      <c r="O30" s="1">
        <f t="shared" si="12"/>
        <v>993.49680897587427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13"/>
        <v>3.2000000000000001E-2</v>
      </c>
      <c r="B31" s="1">
        <f t="shared" si="7"/>
        <v>115.98075602303535</v>
      </c>
      <c r="C31">
        <v>600</v>
      </c>
      <c r="D31" s="2">
        <v>0.60166886253842777</v>
      </c>
      <c r="E31" s="1">
        <f t="shared" si="8"/>
        <v>27.205059288537552</v>
      </c>
      <c r="F31" s="1">
        <f t="shared" si="5"/>
        <v>108.82023715415021</v>
      </c>
      <c r="G31" s="8">
        <f t="shared" si="14"/>
        <v>824.28627692307418</v>
      </c>
      <c r="H31">
        <v>315</v>
      </c>
      <c r="I31">
        <v>295</v>
      </c>
      <c r="J31" s="1">
        <v>305.15743772995665</v>
      </c>
      <c r="K31" s="2">
        <f t="shared" si="9"/>
        <v>9.8425622700433451</v>
      </c>
      <c r="L31" s="8">
        <v>532.41686379323369</v>
      </c>
      <c r="M31" s="1">
        <f t="shared" si="10"/>
        <v>14.527208504134983</v>
      </c>
      <c r="N31" s="1">
        <f t="shared" si="11"/>
        <v>4178.9983960150112</v>
      </c>
      <c r="O31" s="1">
        <f t="shared" si="12"/>
        <v>993.26822785255604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13"/>
        <v>3.7999999999999999E-2</v>
      </c>
      <c r="B32" s="1">
        <f t="shared" si="7"/>
        <v>137.75277289423659</v>
      </c>
      <c r="C32">
        <v>600</v>
      </c>
      <c r="D32" s="2">
        <v>0.60166886253842777</v>
      </c>
      <c r="E32" s="1">
        <f t="shared" si="8"/>
        <v>27.205059288537552</v>
      </c>
      <c r="F32" s="1">
        <f t="shared" si="5"/>
        <v>108.82023715415021</v>
      </c>
      <c r="G32" s="8">
        <f t="shared" si="14"/>
        <v>1086.9683692307658</v>
      </c>
      <c r="H32">
        <v>315</v>
      </c>
      <c r="I32">
        <v>295</v>
      </c>
      <c r="J32" s="1">
        <v>306.29880043308407</v>
      </c>
      <c r="K32" s="2">
        <f t="shared" si="9"/>
        <v>8.7011995669159319</v>
      </c>
      <c r="L32" s="8">
        <v>558.52663242455969</v>
      </c>
      <c r="M32" s="1">
        <f t="shared" si="10"/>
        <v>15.237575193732276</v>
      </c>
      <c r="N32" s="1">
        <f t="shared" si="11"/>
        <v>4178.8832552031008</v>
      </c>
      <c r="O32" s="1">
        <f t="shared" si="12"/>
        <v>993.08345760148063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13"/>
        <v>4.3999999999999997E-2</v>
      </c>
      <c r="B33" s="1">
        <f t="shared" si="7"/>
        <v>159.52752374781261</v>
      </c>
      <c r="C33">
        <v>600</v>
      </c>
      <c r="D33" s="2">
        <v>0.60166886253842777</v>
      </c>
      <c r="E33" s="1">
        <f t="shared" si="8"/>
        <v>27.205059288537552</v>
      </c>
      <c r="F33" s="1">
        <f t="shared" si="5"/>
        <v>108.82023715415021</v>
      </c>
      <c r="G33" s="8">
        <f t="shared" si="14"/>
        <v>1383.7962769230728</v>
      </c>
      <c r="H33">
        <v>315</v>
      </c>
      <c r="I33">
        <v>295</v>
      </c>
      <c r="J33" s="1">
        <v>307.20951085956915</v>
      </c>
      <c r="K33" s="2">
        <f t="shared" si="9"/>
        <v>7.7904891404308501</v>
      </c>
      <c r="L33" s="8">
        <v>578.68158194086163</v>
      </c>
      <c r="M33" s="1">
        <f t="shared" si="10"/>
        <v>15.785653585338689</v>
      </c>
      <c r="N33" s="1">
        <f t="shared" si="11"/>
        <v>4178.8065538947612</v>
      </c>
      <c r="O33" s="1">
        <f t="shared" si="12"/>
        <v>992.93210524852725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13"/>
        <v>0.05</v>
      </c>
      <c r="B34" s="1">
        <f t="shared" si="7"/>
        <v>181.30423956836927</v>
      </c>
      <c r="C34">
        <v>600</v>
      </c>
      <c r="D34" s="2">
        <v>0.60166886253842777</v>
      </c>
      <c r="E34" s="1">
        <f t="shared" si="8"/>
        <v>27.205059288537552</v>
      </c>
      <c r="F34" s="1">
        <f t="shared" si="5"/>
        <v>108.82023715415021</v>
      </c>
      <c r="G34" s="8">
        <f t="shared" si="14"/>
        <v>1714.7699999999959</v>
      </c>
      <c r="H34">
        <v>315</v>
      </c>
      <c r="I34">
        <v>295</v>
      </c>
      <c r="J34" s="1">
        <v>307.9510446261433</v>
      </c>
      <c r="K34" s="2">
        <f t="shared" si="9"/>
        <v>7.0489553738566997</v>
      </c>
      <c r="L34" s="8">
        <v>594.70020392585491</v>
      </c>
      <c r="M34" s="1">
        <f t="shared" si="10"/>
        <v>16.221058395875758</v>
      </c>
      <c r="N34" s="1">
        <f t="shared" si="11"/>
        <v>4178.7533439909603</v>
      </c>
      <c r="O34" s="1">
        <f t="shared" si="12"/>
        <v>992.80634820523642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13"/>
        <v>5.6000000000000001E-2</v>
      </c>
      <c r="B35" s="1">
        <f t="shared" si="7"/>
        <v>203.08241173308272</v>
      </c>
      <c r="C35">
        <v>600</v>
      </c>
      <c r="D35" s="2">
        <v>0.60166886253842777</v>
      </c>
      <c r="E35" s="1">
        <f t="shared" si="8"/>
        <v>27.205059288537552</v>
      </c>
      <c r="F35" s="1">
        <f t="shared" si="5"/>
        <v>108.82023715415021</v>
      </c>
      <c r="G35" s="8">
        <f t="shared" si="14"/>
        <v>2079.8895384615334</v>
      </c>
      <c r="H35">
        <v>315</v>
      </c>
      <c r="I35">
        <v>295</v>
      </c>
      <c r="J35" s="1">
        <v>308.56557895949175</v>
      </c>
      <c r="K35" s="2">
        <f t="shared" si="9"/>
        <v>6.4344210405082549</v>
      </c>
      <c r="L35" s="8">
        <v>607.732792951904</v>
      </c>
      <c r="M35" s="1">
        <f t="shared" si="10"/>
        <v>16.575158683772791</v>
      </c>
      <c r="N35" s="1">
        <f t="shared" si="11"/>
        <v>4178.715146084849</v>
      </c>
      <c r="O35" s="1">
        <f t="shared" si="12"/>
        <v>992.70044254235518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13"/>
        <v>6.2E-2</v>
      </c>
      <c r="B36" s="1">
        <f t="shared" si="7"/>
        <v>224.861691743573</v>
      </c>
      <c r="C36">
        <v>600</v>
      </c>
      <c r="D36" s="2">
        <v>0.60166886253842777</v>
      </c>
      <c r="E36" s="1">
        <f t="shared" si="8"/>
        <v>27.205059288537552</v>
      </c>
      <c r="F36" s="1">
        <f t="shared" si="5"/>
        <v>108.82023715415021</v>
      </c>
      <c r="G36" s="8">
        <f t="shared" si="14"/>
        <v>2479.1548923076866</v>
      </c>
      <c r="H36">
        <v>315</v>
      </c>
      <c r="I36">
        <v>295</v>
      </c>
      <c r="J36" s="1">
        <v>309.08267498627521</v>
      </c>
      <c r="K36" s="2">
        <f t="shared" si="9"/>
        <v>5.9173250137247919</v>
      </c>
      <c r="L36" s="8">
        <v>618.54093289129878</v>
      </c>
      <c r="M36" s="1">
        <f t="shared" si="10"/>
        <v>16.868714505196703</v>
      </c>
      <c r="N36" s="1">
        <f t="shared" si="11"/>
        <v>4178.6869216871191</v>
      </c>
      <c r="O36" s="1">
        <f t="shared" si="12"/>
        <v>992.61016080289937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13"/>
        <v>6.8000000000000005E-2</v>
      </c>
      <c r="B37" s="1">
        <f t="shared" si="7"/>
        <v>246.64183337479173</v>
      </c>
      <c r="C37">
        <v>600</v>
      </c>
      <c r="D37" s="2">
        <v>0.60166886253842777</v>
      </c>
      <c r="E37" s="1">
        <f t="shared" si="8"/>
        <v>27.205059288537552</v>
      </c>
      <c r="F37" s="1">
        <f t="shared" si="5"/>
        <v>108.82023715415021</v>
      </c>
      <c r="G37" s="8">
        <f t="shared" si="14"/>
        <v>2912.5660615384559</v>
      </c>
      <c r="H37">
        <v>315</v>
      </c>
      <c r="I37">
        <v>295</v>
      </c>
      <c r="J37" s="1">
        <v>309.52353504721617</v>
      </c>
      <c r="K37" s="2">
        <f t="shared" si="9"/>
        <v>5.4764649527838287</v>
      </c>
      <c r="L37" s="8">
        <v>627.64826299090373</v>
      </c>
      <c r="M37" s="1">
        <f t="shared" si="10"/>
        <v>17.115994421521467</v>
      </c>
      <c r="N37" s="1">
        <f t="shared" si="11"/>
        <v>4178.6655490153262</v>
      </c>
      <c r="O37" s="1">
        <f t="shared" si="12"/>
        <v>992.53235613119659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13"/>
        <v>7.3999999999999996E-2</v>
      </c>
      <c r="B38" s="1">
        <f t="shared" si="7"/>
        <v>268.42179921705963</v>
      </c>
      <c r="C38">
        <v>600</v>
      </c>
      <c r="D38" s="2">
        <v>0.60166886253842777</v>
      </c>
      <c r="E38" s="1">
        <f t="shared" si="8"/>
        <v>27.205059288537552</v>
      </c>
      <c r="F38" s="1">
        <f t="shared" si="5"/>
        <v>108.82023715415021</v>
      </c>
      <c r="G38" s="8">
        <f t="shared" si="14"/>
        <v>3380.1230461538389</v>
      </c>
      <c r="H38">
        <v>315</v>
      </c>
      <c r="I38">
        <v>295</v>
      </c>
      <c r="J38" s="1">
        <v>309.88594575498678</v>
      </c>
      <c r="K38" s="2">
        <f t="shared" si="9"/>
        <v>5.1140542450132216</v>
      </c>
      <c r="L38" s="8">
        <v>635.06455459300025</v>
      </c>
      <c r="M38" s="1">
        <f t="shared" si="10"/>
        <v>17.317300794991976</v>
      </c>
      <c r="N38" s="1">
        <f t="shared" si="11"/>
        <v>4178.6497552274759</v>
      </c>
      <c r="O38" s="1">
        <f t="shared" si="12"/>
        <v>992.46782778836564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13"/>
        <v>8.0000000000000002E-3</v>
      </c>
      <c r="B39" s="1">
        <f t="shared" si="7"/>
        <v>28.958331987042683</v>
      </c>
      <c r="C39">
        <v>800</v>
      </c>
      <c r="D39" s="2">
        <v>0.84541062801932365</v>
      </c>
      <c r="E39" s="1">
        <f t="shared" si="8"/>
        <v>38.22608695652174</v>
      </c>
      <c r="F39" s="1">
        <f t="shared" si="5"/>
        <v>152.90434782608696</v>
      </c>
      <c r="G39" s="8">
        <f t="shared" si="14"/>
        <v>115.01606153846123</v>
      </c>
      <c r="H39">
        <v>315</v>
      </c>
      <c r="I39">
        <v>295</v>
      </c>
      <c r="J39" s="1">
        <v>296.04120598129055</v>
      </c>
      <c r="K39" s="2">
        <f t="shared" si="9"/>
        <v>18.958794018709455</v>
      </c>
      <c r="L39" s="8">
        <v>314.21122913996351</v>
      </c>
      <c r="M39" s="1">
        <f t="shared" si="10"/>
        <v>6.4150699971768486</v>
      </c>
      <c r="N39" s="1">
        <f t="shared" si="11"/>
        <v>4180.8916700581785</v>
      </c>
      <c r="O39" s="1">
        <f t="shared" si="12"/>
        <v>994.53242033714071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13"/>
        <v>1.4E-2</v>
      </c>
      <c r="B40" s="1">
        <f t="shared" si="7"/>
        <v>50.69365340059872</v>
      </c>
      <c r="C40">
        <v>800</v>
      </c>
      <c r="D40" s="2">
        <v>0.84541062801932365</v>
      </c>
      <c r="E40" s="1">
        <f t="shared" si="8"/>
        <v>38.22608695652174</v>
      </c>
      <c r="F40" s="1">
        <f t="shared" si="5"/>
        <v>152.90434782608696</v>
      </c>
      <c r="G40" s="8">
        <f t="shared" si="14"/>
        <v>241.11489230769138</v>
      </c>
      <c r="H40">
        <v>315</v>
      </c>
      <c r="I40">
        <v>295</v>
      </c>
      <c r="J40" s="1">
        <v>298.67835306454936</v>
      </c>
      <c r="K40" s="2">
        <f t="shared" si="9"/>
        <v>16.321646935450644</v>
      </c>
      <c r="L40" s="8">
        <v>472.28865753838687</v>
      </c>
      <c r="M40" s="1">
        <f t="shared" si="10"/>
        <v>9.6391445702568372</v>
      </c>
      <c r="N40" s="1">
        <f t="shared" si="11"/>
        <v>4180.1393374498384</v>
      </c>
      <c r="O40" s="1">
        <f t="shared" si="12"/>
        <v>994.20729458423193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13"/>
        <v>0.02</v>
      </c>
      <c r="B41" s="1">
        <f t="shared" si="7"/>
        <v>72.443420740448886</v>
      </c>
      <c r="C41">
        <v>800</v>
      </c>
      <c r="D41" s="2">
        <v>0.84541062801932365</v>
      </c>
      <c r="E41" s="1">
        <f t="shared" si="8"/>
        <v>38.22608695652174</v>
      </c>
      <c r="F41" s="1">
        <f t="shared" si="5"/>
        <v>152.90434782608696</v>
      </c>
      <c r="G41" s="8">
        <f t="shared" si="14"/>
        <v>401.35953846153689</v>
      </c>
      <c r="H41">
        <v>315</v>
      </c>
      <c r="I41">
        <v>295</v>
      </c>
      <c r="J41" s="1">
        <v>301.09882932066404</v>
      </c>
      <c r="K41" s="2">
        <f t="shared" si="9"/>
        <v>13.901170679335962</v>
      </c>
      <c r="L41" s="8">
        <v>573.75926187919777</v>
      </c>
      <c r="M41" s="1">
        <f t="shared" si="10"/>
        <v>11.70491403720195</v>
      </c>
      <c r="N41" s="1">
        <f t="shared" si="11"/>
        <v>4179.6056453183319</v>
      </c>
      <c r="O41" s="1">
        <f t="shared" si="12"/>
        <v>993.87907506414444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13"/>
        <v>2.5999999999999999E-2</v>
      </c>
      <c r="B42" s="1">
        <f t="shared" si="7"/>
        <v>94.202853019258228</v>
      </c>
      <c r="C42">
        <v>800</v>
      </c>
      <c r="D42" s="2">
        <v>0.84541062801932365</v>
      </c>
      <c r="E42" s="1">
        <f t="shared" si="8"/>
        <v>38.22608695652174</v>
      </c>
      <c r="F42" s="1">
        <f t="shared" si="5"/>
        <v>152.90434782608696</v>
      </c>
      <c r="G42" s="8">
        <f t="shared" si="14"/>
        <v>595.74999999999773</v>
      </c>
      <c r="H42">
        <v>315</v>
      </c>
      <c r="I42">
        <v>295</v>
      </c>
      <c r="J42" s="1">
        <v>303.01087259315619</v>
      </c>
      <c r="K42" s="2">
        <f t="shared" si="9"/>
        <v>11.989127406843807</v>
      </c>
      <c r="L42" s="8">
        <v>642.56723153001803</v>
      </c>
      <c r="M42" s="1">
        <f t="shared" si="10"/>
        <v>13.10383700746997</v>
      </c>
      <c r="N42" s="1">
        <f t="shared" si="11"/>
        <v>4179.2783231301646</v>
      </c>
      <c r="O42" s="1">
        <f t="shared" si="12"/>
        <v>993.60048024092237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13"/>
        <v>3.2000000000000001E-2</v>
      </c>
      <c r="B43" s="1">
        <f t="shared" ref="B43:B74" si="15">A43/O43*3600*1000</f>
        <v>115.96865723164103</v>
      </c>
      <c r="C43">
        <v>800</v>
      </c>
      <c r="D43" s="2">
        <v>0.84541062801932365</v>
      </c>
      <c r="E43" s="1">
        <f t="shared" ref="E43:E74" si="16">D43*0.01256*3600</f>
        <v>38.22608695652174</v>
      </c>
      <c r="F43" s="1">
        <f t="shared" si="5"/>
        <v>152.90434782608696</v>
      </c>
      <c r="G43" s="8">
        <f t="shared" si="14"/>
        <v>824.28627692307418</v>
      </c>
      <c r="H43">
        <v>315</v>
      </c>
      <c r="I43">
        <v>295</v>
      </c>
      <c r="J43" s="1">
        <v>304.50175772920636</v>
      </c>
      <c r="K43" s="2">
        <f t="shared" ref="K43:K74" si="17">H43-J43</f>
        <v>10.498242270793639</v>
      </c>
      <c r="L43" s="8">
        <v>691.89911115960501</v>
      </c>
      <c r="M43" s="1">
        <f t="shared" ref="M43:M74" si="18">((H43-I43)-(J43-I43))/(LN((H43-I43)/(J43-I43)))</f>
        <v>14.105697200877517</v>
      </c>
      <c r="N43" s="1">
        <f t="shared" ref="N43:N74" si="19">((W43 + X43*H43 +Y43*H43^2 +  Z43*H43^3)+(W43 + X43*J43 + Y43*J43^2 +  Z43*J43^3))/2</f>
        <v>4179.0747617329207</v>
      </c>
      <c r="O43" s="1">
        <f t="shared" ref="O43:O74" si="20">((S43 + T43*H43 + U43*H43^2 +  V43*H43^3)+(S43 + T43*J43 + U43*J43^2 +  V43*J43^3))/2</f>
        <v>993.37185365433982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13"/>
        <v>3.7999999999999999E-2</v>
      </c>
      <c r="B44" s="1">
        <f t="shared" si="15"/>
        <v>137.73878898521036</v>
      </c>
      <c r="C44">
        <v>800</v>
      </c>
      <c r="D44" s="2">
        <v>0.84541062801932365</v>
      </c>
      <c r="E44" s="1">
        <f t="shared" si="16"/>
        <v>38.22608695652174</v>
      </c>
      <c r="F44" s="1">
        <f t="shared" si="5"/>
        <v>152.90434782608696</v>
      </c>
      <c r="G44" s="8">
        <f t="shared" si="14"/>
        <v>1086.9683692307658</v>
      </c>
      <c r="H44">
        <v>315</v>
      </c>
      <c r="I44">
        <v>295</v>
      </c>
      <c r="J44" s="1">
        <v>305.68023543209773</v>
      </c>
      <c r="K44" s="2">
        <f t="shared" si="17"/>
        <v>9.3197645679022685</v>
      </c>
      <c r="L44" s="8">
        <v>728.88170745845036</v>
      </c>
      <c r="M44" s="1">
        <f t="shared" si="18"/>
        <v>14.856064099510464</v>
      </c>
      <c r="N44" s="1">
        <f t="shared" si="19"/>
        <v>4178.9429293059338</v>
      </c>
      <c r="O44" s="1">
        <f t="shared" si="20"/>
        <v>993.18428024431694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13"/>
        <v>4.3999999999999997E-2</v>
      </c>
      <c r="B45" s="1">
        <f t="shared" si="15"/>
        <v>159.51196466092023</v>
      </c>
      <c r="C45">
        <v>800</v>
      </c>
      <c r="D45" s="2">
        <v>0.84541062801932365</v>
      </c>
      <c r="E45" s="1">
        <f t="shared" si="16"/>
        <v>38.22608695652174</v>
      </c>
      <c r="F45" s="1">
        <f t="shared" si="5"/>
        <v>152.90434782608696</v>
      </c>
      <c r="G45" s="8">
        <f t="shared" si="14"/>
        <v>1383.7962769230728</v>
      </c>
      <c r="H45">
        <v>315</v>
      </c>
      <c r="I45">
        <v>295</v>
      </c>
      <c r="J45" s="1">
        <v>306.62913061271229</v>
      </c>
      <c r="K45" s="2">
        <f t="shared" si="17"/>
        <v>8.370869387287712</v>
      </c>
      <c r="L45" s="8">
        <v>757.59450077408178</v>
      </c>
      <c r="M45" s="1">
        <f t="shared" si="18"/>
        <v>15.438168718469742</v>
      </c>
      <c r="N45" s="1">
        <f t="shared" si="19"/>
        <v>4178.8539359263723</v>
      </c>
      <c r="O45" s="1">
        <f t="shared" si="20"/>
        <v>993.02895765039329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13"/>
        <v>0.05</v>
      </c>
      <c r="B46" s="1">
        <f t="shared" si="15"/>
        <v>181.28735183811128</v>
      </c>
      <c r="C46">
        <v>800</v>
      </c>
      <c r="D46" s="2">
        <v>0.84541062801932365</v>
      </c>
      <c r="E46" s="1">
        <f t="shared" si="16"/>
        <v>38.22608695652174</v>
      </c>
      <c r="F46" s="1">
        <f t="shared" si="5"/>
        <v>152.90434782608696</v>
      </c>
      <c r="G46" s="8">
        <f t="shared" si="14"/>
        <v>1714.7699999999959</v>
      </c>
      <c r="H46">
        <v>315</v>
      </c>
      <c r="I46">
        <v>295</v>
      </c>
      <c r="J46" s="1">
        <v>307.40699809774634</v>
      </c>
      <c r="K46" s="2">
        <f t="shared" si="17"/>
        <v>7.5930019022536612</v>
      </c>
      <c r="L46" s="8">
        <v>780.51541152383368</v>
      </c>
      <c r="M46" s="1">
        <f t="shared" si="18"/>
        <v>15.902520575827536</v>
      </c>
      <c r="N46" s="1">
        <f t="shared" si="19"/>
        <v>4178.791596783065</v>
      </c>
      <c r="O46" s="1">
        <f t="shared" si="20"/>
        <v>992.89883257128236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ref="A47:A78" si="21">A35</f>
        <v>5.6000000000000001E-2</v>
      </c>
      <c r="B47" s="1">
        <f t="shared" si="15"/>
        <v>203.06439178567859</v>
      </c>
      <c r="C47">
        <v>800</v>
      </c>
      <c r="D47" s="2">
        <v>0.84541062801932365</v>
      </c>
      <c r="E47" s="1">
        <f t="shared" si="16"/>
        <v>38.22608695652174</v>
      </c>
      <c r="F47" s="1">
        <f t="shared" si="5"/>
        <v>152.90434782608696</v>
      </c>
      <c r="G47" s="8">
        <f t="shared" ref="G47:G78" si="22">G35</f>
        <v>2079.8895384615334</v>
      </c>
      <c r="H47">
        <v>315</v>
      </c>
      <c r="I47">
        <v>295</v>
      </c>
      <c r="J47" s="1">
        <v>308.05502906878104</v>
      </c>
      <c r="K47" s="2">
        <f t="shared" si="17"/>
        <v>6.9449709312189611</v>
      </c>
      <c r="L47" s="8">
        <v>799.22879641441659</v>
      </c>
      <c r="M47" s="1">
        <f t="shared" si="18"/>
        <v>16.281390050729691</v>
      </c>
      <c r="N47" s="1">
        <f t="shared" si="19"/>
        <v>4178.7465140021495</v>
      </c>
      <c r="O47" s="1">
        <f t="shared" si="20"/>
        <v>992.78853484453271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21"/>
        <v>6.2E-2</v>
      </c>
      <c r="B48" s="1">
        <f t="shared" si="15"/>
        <v>224.84269733569198</v>
      </c>
      <c r="C48">
        <v>800</v>
      </c>
      <c r="D48" s="2">
        <v>0.84541062801932365</v>
      </c>
      <c r="E48" s="1">
        <f t="shared" si="16"/>
        <v>38.22608695652174</v>
      </c>
      <c r="F48" s="1">
        <f t="shared" si="5"/>
        <v>152.90434782608696</v>
      </c>
      <c r="G48" s="8">
        <f t="shared" si="22"/>
        <v>2479.1548923076866</v>
      </c>
      <c r="H48">
        <v>315</v>
      </c>
      <c r="I48">
        <v>295</v>
      </c>
      <c r="J48" s="1">
        <v>308.60259445217724</v>
      </c>
      <c r="K48" s="2">
        <f t="shared" si="17"/>
        <v>6.3974055478227569</v>
      </c>
      <c r="L48" s="8">
        <v>814.79219987540796</v>
      </c>
      <c r="M48" s="1">
        <f t="shared" si="18"/>
        <v>16.596302769413537</v>
      </c>
      <c r="N48" s="1">
        <f t="shared" si="19"/>
        <v>4178.7130091119479</v>
      </c>
      <c r="O48" s="1">
        <f t="shared" si="20"/>
        <v>992.69401517079541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21"/>
        <v>6.8000000000000005E-2</v>
      </c>
      <c r="B49" s="1">
        <f t="shared" si="15"/>
        <v>246.62199249879708</v>
      </c>
      <c r="C49">
        <v>800</v>
      </c>
      <c r="D49" s="2">
        <v>0.84541062801932365</v>
      </c>
      <c r="E49" s="1">
        <f t="shared" si="16"/>
        <v>38.22608695652174</v>
      </c>
      <c r="F49" s="1">
        <f t="shared" si="5"/>
        <v>152.90434782608696</v>
      </c>
      <c r="G49" s="8">
        <f t="shared" si="22"/>
        <v>2912.5660615384559</v>
      </c>
      <c r="H49">
        <v>315</v>
      </c>
      <c r="I49">
        <v>295</v>
      </c>
      <c r="J49" s="1">
        <v>309.07102822196498</v>
      </c>
      <c r="K49" s="2">
        <f t="shared" si="17"/>
        <v>5.9289717780350202</v>
      </c>
      <c r="L49" s="8">
        <v>827.93742535017805</v>
      </c>
      <c r="M49" s="1">
        <f t="shared" si="18"/>
        <v>16.862145079113198</v>
      </c>
      <c r="N49" s="1">
        <f t="shared" si="19"/>
        <v>4178.6875193452161</v>
      </c>
      <c r="O49" s="1">
        <f t="shared" si="20"/>
        <v>992.61220590939001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21"/>
        <v>7.3999999999999996E-2</v>
      </c>
      <c r="B50" s="1">
        <f t="shared" si="15"/>
        <v>268.40116806343156</v>
      </c>
      <c r="C50">
        <v>800</v>
      </c>
      <c r="D50" s="2">
        <v>0.84541062801932365</v>
      </c>
      <c r="E50" s="1">
        <f t="shared" si="16"/>
        <v>38.22608695652174</v>
      </c>
      <c r="F50" s="1">
        <f t="shared" si="5"/>
        <v>152.90434782608696</v>
      </c>
      <c r="G50" s="8">
        <f t="shared" si="22"/>
        <v>3380.1230461538389</v>
      </c>
      <c r="H50">
        <v>315</v>
      </c>
      <c r="I50">
        <v>295</v>
      </c>
      <c r="J50" s="1">
        <v>309.45717863951648</v>
      </c>
      <c r="K50" s="2">
        <f t="shared" si="17"/>
        <v>5.542821360483515</v>
      </c>
      <c r="L50" s="8">
        <v>838.66273962645596</v>
      </c>
      <c r="M50" s="1">
        <f t="shared" si="18"/>
        <v>17.078945660601672</v>
      </c>
      <c r="N50" s="1">
        <f t="shared" si="19"/>
        <v>4178.6686121705179</v>
      </c>
      <c r="O50" s="1">
        <f t="shared" si="20"/>
        <v>992.54411566883118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21"/>
        <v>8.0000000000000002E-3</v>
      </c>
      <c r="B51" s="1">
        <f t="shared" si="15"/>
        <v>28.957548034266537</v>
      </c>
      <c r="C51">
        <v>1000</v>
      </c>
      <c r="D51" s="2">
        <v>1.0913482652613089</v>
      </c>
      <c r="E51" s="1">
        <f t="shared" si="16"/>
        <v>49.346403162055346</v>
      </c>
      <c r="F51" s="1">
        <f t="shared" si="5"/>
        <v>197.38561264822138</v>
      </c>
      <c r="G51" s="8">
        <f t="shared" si="22"/>
        <v>115.01606153846123</v>
      </c>
      <c r="H51">
        <v>315</v>
      </c>
      <c r="I51">
        <v>295</v>
      </c>
      <c r="J51" s="1">
        <v>295.80925396411078</v>
      </c>
      <c r="K51" s="2">
        <f t="shared" si="17"/>
        <v>19.190746035889219</v>
      </c>
      <c r="L51" s="8">
        <v>360.10403691545088</v>
      </c>
      <c r="M51" s="1">
        <f t="shared" si="18"/>
        <v>5.9833189023588735</v>
      </c>
      <c r="N51" s="1">
        <f t="shared" si="19"/>
        <v>4180.9670905127232</v>
      </c>
      <c r="O51" s="1">
        <f t="shared" si="20"/>
        <v>994.55934480087512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21"/>
        <v>1.4E-2</v>
      </c>
      <c r="B52" s="1">
        <f t="shared" si="15"/>
        <v>50.690402725841821</v>
      </c>
      <c r="C52">
        <v>1000</v>
      </c>
      <c r="D52" s="2">
        <v>1.0913482652613089</v>
      </c>
      <c r="E52" s="1">
        <f t="shared" si="16"/>
        <v>49.346403162055346</v>
      </c>
      <c r="F52" s="1">
        <f t="shared" si="5"/>
        <v>197.38561264822138</v>
      </c>
      <c r="G52" s="8">
        <f t="shared" si="22"/>
        <v>241.11489230769138</v>
      </c>
      <c r="H52">
        <v>315</v>
      </c>
      <c r="I52">
        <v>295</v>
      </c>
      <c r="J52" s="1">
        <v>298.18255067696634</v>
      </c>
      <c r="K52" s="2">
        <f t="shared" si="17"/>
        <v>16.817449323033657</v>
      </c>
      <c r="L52" s="8">
        <v>550.99320896631627</v>
      </c>
      <c r="M52" s="1">
        <f t="shared" si="18"/>
        <v>9.1496182044032643</v>
      </c>
      <c r="N52" s="1">
        <f t="shared" si="19"/>
        <v>4180.2665443559436</v>
      </c>
      <c r="O52" s="1">
        <f t="shared" si="20"/>
        <v>994.27105112160075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21"/>
        <v>0.02</v>
      </c>
      <c r="B53" s="1">
        <f t="shared" si="15"/>
        <v>72.437402070742664</v>
      </c>
      <c r="C53">
        <v>1000</v>
      </c>
      <c r="D53" s="2">
        <v>1.0913482652613089</v>
      </c>
      <c r="E53" s="1">
        <f t="shared" si="16"/>
        <v>49.346403162055346</v>
      </c>
      <c r="F53" s="1">
        <f t="shared" si="5"/>
        <v>197.38561264822138</v>
      </c>
      <c r="G53" s="8">
        <f t="shared" si="22"/>
        <v>401.35953846153689</v>
      </c>
      <c r="H53">
        <v>315</v>
      </c>
      <c r="I53">
        <v>295</v>
      </c>
      <c r="J53" s="1">
        <v>300.50871305576572</v>
      </c>
      <c r="K53" s="2">
        <f t="shared" si="17"/>
        <v>14.491286944234275</v>
      </c>
      <c r="L53" s="8">
        <v>677.23867234300781</v>
      </c>
      <c r="M53" s="1">
        <f t="shared" si="18"/>
        <v>11.238772278532769</v>
      </c>
      <c r="N53" s="1">
        <f t="shared" si="19"/>
        <v>4179.7229142465021</v>
      </c>
      <c r="O53" s="1">
        <f t="shared" si="20"/>
        <v>993.96165436309411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21"/>
        <v>2.5999999999999999E-2</v>
      </c>
      <c r="B54" s="1">
        <f t="shared" si="15"/>
        <v>94.194325291286091</v>
      </c>
      <c r="C54">
        <v>1000</v>
      </c>
      <c r="D54" s="2">
        <v>1.0913482652613089</v>
      </c>
      <c r="E54" s="1">
        <f t="shared" si="16"/>
        <v>49.346403162055346</v>
      </c>
      <c r="F54" s="1">
        <f t="shared" si="5"/>
        <v>197.38561264822138</v>
      </c>
      <c r="G54" s="8">
        <f t="shared" si="22"/>
        <v>595.74999999999773</v>
      </c>
      <c r="H54">
        <v>315</v>
      </c>
      <c r="I54">
        <v>295</v>
      </c>
      <c r="J54" s="1">
        <v>302.4058622758821</v>
      </c>
      <c r="K54" s="2">
        <f t="shared" si="17"/>
        <v>12.5941377241179</v>
      </c>
      <c r="L54" s="8">
        <v>764.30413059500131</v>
      </c>
      <c r="M54" s="1">
        <f t="shared" si="18"/>
        <v>12.677040657350663</v>
      </c>
      <c r="N54" s="1">
        <f t="shared" si="19"/>
        <v>4179.3735017704976</v>
      </c>
      <c r="O54" s="1">
        <f t="shared" si="20"/>
        <v>993.69043422256914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21"/>
        <v>3.2000000000000001E-2</v>
      </c>
      <c r="B55" s="1">
        <f t="shared" si="15"/>
        <v>115.95798198031378</v>
      </c>
      <c r="C55">
        <v>1000</v>
      </c>
      <c r="D55" s="2">
        <v>1.0913482652613089</v>
      </c>
      <c r="E55" s="1">
        <f t="shared" si="16"/>
        <v>49.346403162055346</v>
      </c>
      <c r="F55" s="1">
        <f t="shared" si="5"/>
        <v>197.38561264822138</v>
      </c>
      <c r="G55" s="8">
        <f t="shared" si="22"/>
        <v>824.28627692307418</v>
      </c>
      <c r="H55">
        <v>315</v>
      </c>
      <c r="I55">
        <v>295</v>
      </c>
      <c r="J55" s="1">
        <v>303.91303686094187</v>
      </c>
      <c r="K55" s="2">
        <f t="shared" si="17"/>
        <v>11.086963139058128</v>
      </c>
      <c r="L55" s="8">
        <v>827.39622893262299</v>
      </c>
      <c r="M55" s="1">
        <f t="shared" si="18"/>
        <v>13.717800629692835</v>
      </c>
      <c r="N55" s="1">
        <f t="shared" si="19"/>
        <v>4179.150042590305</v>
      </c>
      <c r="O55" s="1">
        <f t="shared" si="20"/>
        <v>993.46330483362101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21"/>
        <v>3.7999999999999999E-2</v>
      </c>
      <c r="B56" s="1">
        <f t="shared" si="15"/>
        <v>137.72630047603693</v>
      </c>
      <c r="C56">
        <v>1000</v>
      </c>
      <c r="D56" s="2">
        <v>1.0913482652613089</v>
      </c>
      <c r="E56" s="1">
        <f t="shared" si="16"/>
        <v>49.346403162055346</v>
      </c>
      <c r="F56" s="1">
        <f t="shared" si="5"/>
        <v>197.38561264822138</v>
      </c>
      <c r="G56" s="8">
        <f t="shared" si="22"/>
        <v>1086.9683692307658</v>
      </c>
      <c r="H56">
        <v>315</v>
      </c>
      <c r="I56">
        <v>295</v>
      </c>
      <c r="J56" s="1">
        <v>305.11909613514911</v>
      </c>
      <c r="K56" s="2">
        <f t="shared" si="17"/>
        <v>9.8809038648508931</v>
      </c>
      <c r="L56" s="8">
        <v>875.04412138748876</v>
      </c>
      <c r="M56" s="1">
        <f t="shared" si="18"/>
        <v>14.502845854400503</v>
      </c>
      <c r="N56" s="1">
        <f t="shared" si="19"/>
        <v>4179.0026505320748</v>
      </c>
      <c r="O56" s="1">
        <f t="shared" si="20"/>
        <v>993.27433850444493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21"/>
        <v>4.3999999999999997E-2</v>
      </c>
      <c r="B57" s="1">
        <f t="shared" si="15"/>
        <v>159.49794315514325</v>
      </c>
      <c r="C57">
        <v>1000</v>
      </c>
      <c r="D57" s="2">
        <v>1.0913482652613089</v>
      </c>
      <c r="E57" s="1">
        <f t="shared" si="16"/>
        <v>49.346403162055346</v>
      </c>
      <c r="F57" s="1">
        <f t="shared" si="5"/>
        <v>197.38561264822138</v>
      </c>
      <c r="G57" s="8">
        <f t="shared" si="22"/>
        <v>1383.7962769230728</v>
      </c>
      <c r="H57">
        <v>315</v>
      </c>
      <c r="I57">
        <v>295</v>
      </c>
      <c r="J57" s="1">
        <v>306.09866449492193</v>
      </c>
      <c r="K57" s="2">
        <f t="shared" si="17"/>
        <v>8.901335505078066</v>
      </c>
      <c r="L57" s="8">
        <v>912.23742827236151</v>
      </c>
      <c r="M57" s="1">
        <f t="shared" si="18"/>
        <v>15.11499799667056</v>
      </c>
      <c r="N57" s="1">
        <f t="shared" si="19"/>
        <v>4178.9018727472785</v>
      </c>
      <c r="O57" s="1">
        <f t="shared" si="20"/>
        <v>993.11625508502459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21"/>
        <v>0.05</v>
      </c>
      <c r="B58" s="1">
        <f t="shared" si="15"/>
        <v>181.27202569446359</v>
      </c>
      <c r="C58">
        <v>1000</v>
      </c>
      <c r="D58" s="2">
        <v>1.0913482652613089</v>
      </c>
      <c r="E58" s="1">
        <f t="shared" si="16"/>
        <v>49.346403162055346</v>
      </c>
      <c r="F58" s="1">
        <f t="shared" si="5"/>
        <v>197.38561264822138</v>
      </c>
      <c r="G58" s="8">
        <f t="shared" si="22"/>
        <v>1714.7699999999959</v>
      </c>
      <c r="H58">
        <v>315</v>
      </c>
      <c r="I58">
        <v>295</v>
      </c>
      <c r="J58" s="1">
        <v>306.90688829808749</v>
      </c>
      <c r="K58" s="2">
        <f t="shared" si="17"/>
        <v>8.0931117019125054</v>
      </c>
      <c r="L58" s="8">
        <v>942.05106548236699</v>
      </c>
      <c r="M58" s="1">
        <f t="shared" si="18"/>
        <v>15.605234520060304</v>
      </c>
      <c r="N58" s="1">
        <f t="shared" si="19"/>
        <v>4178.8306134332124</v>
      </c>
      <c r="O58" s="1">
        <f t="shared" si="20"/>
        <v>992.98277994306966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21"/>
        <v>5.6000000000000001E-2</v>
      </c>
      <c r="B59" s="1">
        <f t="shared" si="15"/>
        <v>203.04794608379399</v>
      </c>
      <c r="C59">
        <v>1000</v>
      </c>
      <c r="D59" s="2">
        <v>1.0913482652613089</v>
      </c>
      <c r="E59" s="1">
        <f t="shared" si="16"/>
        <v>49.346403162055346</v>
      </c>
      <c r="F59" s="1">
        <f t="shared" si="5"/>
        <v>197.38561264822138</v>
      </c>
      <c r="G59" s="8">
        <f t="shared" si="22"/>
        <v>2079.8895384615334</v>
      </c>
      <c r="H59">
        <v>315</v>
      </c>
      <c r="I59">
        <v>295</v>
      </c>
      <c r="J59" s="1">
        <v>307.58359136577388</v>
      </c>
      <c r="K59" s="2">
        <f t="shared" si="17"/>
        <v>7.4164086342261157</v>
      </c>
      <c r="L59" s="8">
        <v>966.47161746716449</v>
      </c>
      <c r="M59" s="1">
        <f t="shared" si="18"/>
        <v>16.006456057798442</v>
      </c>
      <c r="N59" s="1">
        <f t="shared" si="19"/>
        <v>4178.7787104395784</v>
      </c>
      <c r="O59" s="1">
        <f t="shared" si="20"/>
        <v>992.86894493778118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21"/>
        <v>6.2E-2</v>
      </c>
      <c r="B60" s="1">
        <f t="shared" si="15"/>
        <v>224.82528263664722</v>
      </c>
      <c r="C60">
        <v>1000</v>
      </c>
      <c r="D60" s="2">
        <v>1.0913482652613089</v>
      </c>
      <c r="E60" s="1">
        <f t="shared" si="16"/>
        <v>49.346403162055346</v>
      </c>
      <c r="F60" s="1">
        <f t="shared" si="5"/>
        <v>197.38561264822138</v>
      </c>
      <c r="G60" s="8">
        <f t="shared" si="22"/>
        <v>2479.1548923076866</v>
      </c>
      <c r="H60">
        <v>315</v>
      </c>
      <c r="I60">
        <v>295</v>
      </c>
      <c r="J60" s="1">
        <v>308.15767456781958</v>
      </c>
      <c r="K60" s="2">
        <f t="shared" si="17"/>
        <v>6.8423254321804166</v>
      </c>
      <c r="L60" s="8">
        <v>986.83555427245972</v>
      </c>
      <c r="M60" s="1">
        <f t="shared" si="18"/>
        <v>16.340776504879155</v>
      </c>
      <c r="N60" s="1">
        <f t="shared" si="19"/>
        <v>4178.7399201870458</v>
      </c>
      <c r="O60" s="1">
        <f t="shared" si="20"/>
        <v>992.77090806876049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21"/>
        <v>6.8000000000000005E-2</v>
      </c>
      <c r="B61" s="1">
        <f t="shared" si="15"/>
        <v>246.60373218387835</v>
      </c>
      <c r="C61">
        <v>1000</v>
      </c>
      <c r="D61" s="2">
        <v>1.0913482652613089</v>
      </c>
      <c r="E61" s="1">
        <f t="shared" si="16"/>
        <v>49.346403162055346</v>
      </c>
      <c r="F61" s="1">
        <f t="shared" si="5"/>
        <v>197.38561264822138</v>
      </c>
      <c r="G61" s="8">
        <f t="shared" si="22"/>
        <v>2912.5660615384559</v>
      </c>
      <c r="H61">
        <v>315</v>
      </c>
      <c r="I61">
        <v>295</v>
      </c>
      <c r="J61" s="1">
        <v>308.65040041590817</v>
      </c>
      <c r="K61" s="2">
        <f t="shared" si="17"/>
        <v>6.349599584091834</v>
      </c>
      <c r="L61" s="8">
        <v>1004.0734003172804</v>
      </c>
      <c r="M61" s="1">
        <f t="shared" si="18"/>
        <v>16.623580393530009</v>
      </c>
      <c r="N61" s="1">
        <f t="shared" si="19"/>
        <v>4178.7102761459573</v>
      </c>
      <c r="O61" s="1">
        <f t="shared" si="20"/>
        <v>992.68570606006324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21"/>
        <v>7.3999999999999996E-2</v>
      </c>
      <c r="B62" s="1">
        <f t="shared" si="15"/>
        <v>268.38212194057161</v>
      </c>
      <c r="C62">
        <v>1000</v>
      </c>
      <c r="D62" s="2">
        <v>1.0913482652613089</v>
      </c>
      <c r="E62" s="1">
        <f t="shared" si="16"/>
        <v>49.346403162055346</v>
      </c>
      <c r="F62" s="1">
        <f t="shared" si="5"/>
        <v>197.38561264822138</v>
      </c>
      <c r="G62" s="8">
        <f t="shared" si="22"/>
        <v>3380.1230461538389</v>
      </c>
      <c r="H62">
        <v>315</v>
      </c>
      <c r="I62">
        <v>295</v>
      </c>
      <c r="J62" s="1">
        <v>309.05765798674781</v>
      </c>
      <c r="K62" s="2">
        <f t="shared" si="17"/>
        <v>5.9423420132521869</v>
      </c>
      <c r="L62" s="8">
        <v>1018.1635723265726</v>
      </c>
      <c r="M62" s="1">
        <f t="shared" si="18"/>
        <v>16.854601149977057</v>
      </c>
      <c r="N62" s="1">
        <f t="shared" si="19"/>
        <v>4178.6882075720987</v>
      </c>
      <c r="O62" s="1">
        <f t="shared" si="20"/>
        <v>992.61455298795761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21"/>
        <v>8.0000000000000002E-3</v>
      </c>
      <c r="B63" s="1">
        <f t="shared" si="15"/>
        <v>28.957026844733019</v>
      </c>
      <c r="C63">
        <v>1200</v>
      </c>
      <c r="D63" s="2">
        <v>1.3465170458080808</v>
      </c>
      <c r="E63" s="1">
        <f t="shared" si="16"/>
        <v>60.884114743258181</v>
      </c>
      <c r="F63" s="1">
        <f t="shared" si="5"/>
        <v>243.53645897303272</v>
      </c>
      <c r="G63" s="8">
        <f t="shared" si="22"/>
        <v>115.01606153846123</v>
      </c>
      <c r="H63">
        <v>315</v>
      </c>
      <c r="I63">
        <v>295</v>
      </c>
      <c r="J63" s="1">
        <v>295.65371225781422</v>
      </c>
      <c r="K63" s="2">
        <f t="shared" si="17"/>
        <v>19.34628774218578</v>
      </c>
      <c r="L63" s="8">
        <v>398.99814733910875</v>
      </c>
      <c r="M63" s="1">
        <f t="shared" si="18"/>
        <v>5.6554528480016053</v>
      </c>
      <c r="N63" s="1">
        <f t="shared" si="19"/>
        <v>4181.0185407934041</v>
      </c>
      <c r="O63" s="1">
        <f t="shared" si="20"/>
        <v>994.57724560000588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21"/>
        <v>1.4E-2</v>
      </c>
      <c r="B64" s="1">
        <f t="shared" si="15"/>
        <v>50.688033095302913</v>
      </c>
      <c r="C64">
        <v>1200</v>
      </c>
      <c r="D64" s="2">
        <v>1.3465170458080808</v>
      </c>
      <c r="E64" s="1">
        <f t="shared" si="16"/>
        <v>60.884114743258181</v>
      </c>
      <c r="F64" s="1">
        <f t="shared" si="5"/>
        <v>243.53645897303272</v>
      </c>
      <c r="G64" s="8">
        <f t="shared" si="22"/>
        <v>241.11489230769138</v>
      </c>
      <c r="H64">
        <v>315</v>
      </c>
      <c r="I64">
        <v>295</v>
      </c>
      <c r="J64" s="1">
        <v>297.81503872220702</v>
      </c>
      <c r="K64" s="2">
        <f t="shared" si="17"/>
        <v>17.184961277792979</v>
      </c>
      <c r="L64" s="8">
        <v>618.86369637085988</v>
      </c>
      <c r="M64" s="1">
        <f t="shared" si="18"/>
        <v>8.7644556643908871</v>
      </c>
      <c r="N64" s="1">
        <f t="shared" si="19"/>
        <v>4180.3649751153407</v>
      </c>
      <c r="O64" s="1">
        <f t="shared" si="20"/>
        <v>994.31753260653545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21"/>
        <v>0.02</v>
      </c>
      <c r="B65" s="1">
        <f t="shared" si="15"/>
        <v>72.43283916757413</v>
      </c>
      <c r="C65">
        <v>1200</v>
      </c>
      <c r="D65" s="2">
        <v>1.3465170458080808</v>
      </c>
      <c r="E65" s="1">
        <f t="shared" si="16"/>
        <v>60.884114743258181</v>
      </c>
      <c r="F65" s="1">
        <f t="shared" si="5"/>
        <v>243.53645897303272</v>
      </c>
      <c r="G65" s="8">
        <f t="shared" si="22"/>
        <v>401.35953846153689</v>
      </c>
      <c r="H65">
        <v>315</v>
      </c>
      <c r="I65">
        <v>295</v>
      </c>
      <c r="J65" s="1">
        <v>300.05327340838335</v>
      </c>
      <c r="K65" s="2">
        <f t="shared" si="17"/>
        <v>14.946726591616653</v>
      </c>
      <c r="L65" s="8">
        <v>767.81875787092986</v>
      </c>
      <c r="M65" s="1">
        <f t="shared" si="18"/>
        <v>10.864846703594443</v>
      </c>
      <c r="N65" s="1">
        <f t="shared" si="19"/>
        <v>4179.8189489128627</v>
      </c>
      <c r="O65" s="1">
        <f t="shared" si="20"/>
        <v>994.02426892900394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21"/>
        <v>2.5999999999999999E-2</v>
      </c>
      <c r="B66" s="1">
        <f t="shared" si="15"/>
        <v>94.187709952214519</v>
      </c>
      <c r="C66">
        <v>1200</v>
      </c>
      <c r="D66" s="2">
        <v>1.3465170458080808</v>
      </c>
      <c r="E66" s="1">
        <f t="shared" si="16"/>
        <v>60.884114743258181</v>
      </c>
      <c r="F66" s="1">
        <f t="shared" si="5"/>
        <v>243.53645897303272</v>
      </c>
      <c r="G66" s="8">
        <f t="shared" si="22"/>
        <v>595.74999999999773</v>
      </c>
      <c r="H66">
        <v>315</v>
      </c>
      <c r="I66">
        <v>295</v>
      </c>
      <c r="J66" s="1">
        <v>301.92858412037987</v>
      </c>
      <c r="K66" s="2">
        <f t="shared" si="17"/>
        <v>13.071415879620133</v>
      </c>
      <c r="L66" s="8">
        <v>871.98937189619096</v>
      </c>
      <c r="M66" s="1">
        <f t="shared" si="18"/>
        <v>12.330631108669767</v>
      </c>
      <c r="N66" s="1">
        <f t="shared" si="19"/>
        <v>4179.4539803801244</v>
      </c>
      <c r="O66" s="1">
        <f t="shared" si="20"/>
        <v>993.76022675874901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21"/>
        <v>3.2000000000000001E-2</v>
      </c>
      <c r="B67" s="1">
        <f t="shared" si="15"/>
        <v>115.94957298781777</v>
      </c>
      <c r="C67">
        <v>1200</v>
      </c>
      <c r="D67" s="2">
        <v>1.3465170458080808</v>
      </c>
      <c r="E67" s="1">
        <f t="shared" si="16"/>
        <v>60.884114743258181</v>
      </c>
      <c r="F67" s="1">
        <f t="shared" si="5"/>
        <v>243.53645897303272</v>
      </c>
      <c r="G67" s="8">
        <f t="shared" si="22"/>
        <v>824.28627692307418</v>
      </c>
      <c r="H67">
        <v>315</v>
      </c>
      <c r="I67">
        <v>295</v>
      </c>
      <c r="J67" s="1">
        <v>303.44215798379827</v>
      </c>
      <c r="K67" s="2">
        <f t="shared" si="17"/>
        <v>11.557842016201732</v>
      </c>
      <c r="L67" s="8">
        <v>948.15315002437092</v>
      </c>
      <c r="M67" s="1">
        <f t="shared" si="18"/>
        <v>13.400484908465749</v>
      </c>
      <c r="N67" s="1">
        <f t="shared" si="19"/>
        <v>4179.2150029661507</v>
      </c>
      <c r="O67" s="1">
        <f t="shared" si="20"/>
        <v>993.53535361534682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21"/>
        <v>3.7999999999999999E-2</v>
      </c>
      <c r="B68" s="1">
        <f t="shared" si="15"/>
        <v>137.71635473896544</v>
      </c>
      <c r="C68">
        <v>1200</v>
      </c>
      <c r="D68" s="2">
        <v>1.3465170458080808</v>
      </c>
      <c r="E68" s="1">
        <f t="shared" si="16"/>
        <v>60.884114743258181</v>
      </c>
      <c r="F68" s="1">
        <f t="shared" ref="F68:F131" si="23">E68*4</f>
        <v>243.53645897303272</v>
      </c>
      <c r="G68" s="8">
        <f t="shared" si="22"/>
        <v>1086.9683692307658</v>
      </c>
      <c r="H68">
        <v>315</v>
      </c>
      <c r="I68">
        <v>295</v>
      </c>
      <c r="J68" s="1">
        <v>304.66599373179247</v>
      </c>
      <c r="K68" s="2">
        <f t="shared" si="17"/>
        <v>10.334006268207531</v>
      </c>
      <c r="L68" s="8">
        <v>1006.029788050251</v>
      </c>
      <c r="M68" s="1">
        <f t="shared" si="18"/>
        <v>14.21227546787151</v>
      </c>
      <c r="N68" s="1">
        <f t="shared" si="19"/>
        <v>4179.0549063141016</v>
      </c>
      <c r="O68" s="1">
        <f t="shared" si="20"/>
        <v>993.34607178136298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21"/>
        <v>4.3999999999999997E-2</v>
      </c>
      <c r="B69" s="1">
        <f t="shared" si="15"/>
        <v>159.48668413502611</v>
      </c>
      <c r="C69">
        <v>1200</v>
      </c>
      <c r="D69" s="2">
        <v>1.3465170458080808</v>
      </c>
      <c r="E69" s="1">
        <f t="shared" si="16"/>
        <v>60.884114743258181</v>
      </c>
      <c r="F69" s="1">
        <f t="shared" si="23"/>
        <v>243.53645897303272</v>
      </c>
      <c r="G69" s="8">
        <f t="shared" si="22"/>
        <v>1383.7962769230728</v>
      </c>
      <c r="H69">
        <v>315</v>
      </c>
      <c r="I69">
        <v>295</v>
      </c>
      <c r="J69" s="1">
        <v>305.667342679635</v>
      </c>
      <c r="K69" s="2">
        <f t="shared" si="17"/>
        <v>9.3326573203650014</v>
      </c>
      <c r="L69" s="8">
        <v>1051.4134072324377</v>
      </c>
      <c r="M69" s="1">
        <f t="shared" si="18"/>
        <v>14.848026928045341</v>
      </c>
      <c r="N69" s="1">
        <f t="shared" si="19"/>
        <v>4178.9442408885197</v>
      </c>
      <c r="O69" s="1">
        <f t="shared" si="20"/>
        <v>993.18636448603991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21"/>
        <v>0.05</v>
      </c>
      <c r="B70" s="1">
        <f t="shared" si="15"/>
        <v>181.25963976758001</v>
      </c>
      <c r="C70">
        <v>1200</v>
      </c>
      <c r="D70" s="2">
        <v>1.3465170458080808</v>
      </c>
      <c r="E70" s="1">
        <f t="shared" si="16"/>
        <v>60.884114743258181</v>
      </c>
      <c r="F70" s="1">
        <f t="shared" si="23"/>
        <v>243.53645897303272</v>
      </c>
      <c r="G70" s="8">
        <f t="shared" si="22"/>
        <v>1714.7699999999959</v>
      </c>
      <c r="H70">
        <v>315</v>
      </c>
      <c r="I70">
        <v>295</v>
      </c>
      <c r="J70" s="1">
        <v>306.49808459177621</v>
      </c>
      <c r="K70" s="2">
        <f t="shared" si="17"/>
        <v>8.5019154082237947</v>
      </c>
      <c r="L70" s="8">
        <v>1087.9194835829953</v>
      </c>
      <c r="M70" s="1">
        <f t="shared" si="18"/>
        <v>15.358843138946053</v>
      </c>
      <c r="N70" s="1">
        <f t="shared" si="19"/>
        <v>4178.8653593153203</v>
      </c>
      <c r="O70" s="1">
        <f t="shared" si="20"/>
        <v>993.05063295284504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21"/>
        <v>5.6000000000000001E-2</v>
      </c>
      <c r="B71" s="1">
        <f t="shared" si="15"/>
        <v>203.03458680101576</v>
      </c>
      <c r="C71">
        <v>1200</v>
      </c>
      <c r="D71" s="2">
        <v>1.3465170458080808</v>
      </c>
      <c r="E71" s="1">
        <f t="shared" si="16"/>
        <v>60.884114743258181</v>
      </c>
      <c r="F71" s="1">
        <f t="shared" si="23"/>
        <v>243.53645897303272</v>
      </c>
      <c r="G71" s="8">
        <f t="shared" si="22"/>
        <v>2079.8895384615334</v>
      </c>
      <c r="H71">
        <v>315</v>
      </c>
      <c r="I71">
        <v>295</v>
      </c>
      <c r="J71" s="1">
        <v>307.19660658021843</v>
      </c>
      <c r="K71" s="2">
        <f t="shared" si="17"/>
        <v>7.8033934197815711</v>
      </c>
      <c r="L71" s="8">
        <v>1117.9047713626117</v>
      </c>
      <c r="M71" s="1">
        <f t="shared" si="18"/>
        <v>15.777993542413096</v>
      </c>
      <c r="N71" s="1">
        <f t="shared" si="19"/>
        <v>4178.8075515123692</v>
      </c>
      <c r="O71" s="1">
        <f t="shared" si="20"/>
        <v>992.93427379236743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21"/>
        <v>6.2E-2</v>
      </c>
      <c r="B72" s="1">
        <f t="shared" si="15"/>
        <v>224.81107644946493</v>
      </c>
      <c r="C72">
        <v>1200</v>
      </c>
      <c r="D72" s="2">
        <v>1.3465170458080808</v>
      </c>
      <c r="E72" s="1">
        <f t="shared" si="16"/>
        <v>60.884114743258181</v>
      </c>
      <c r="F72" s="1">
        <f t="shared" si="23"/>
        <v>243.53645897303272</v>
      </c>
      <c r="G72" s="8">
        <f t="shared" si="22"/>
        <v>2479.1548923076866</v>
      </c>
      <c r="H72">
        <v>315</v>
      </c>
      <c r="I72">
        <v>295</v>
      </c>
      <c r="J72" s="1">
        <v>307.79121547507492</v>
      </c>
      <c r="K72" s="2">
        <f t="shared" si="17"/>
        <v>7.208784524925079</v>
      </c>
      <c r="L72" s="8">
        <v>1142.9654843068713</v>
      </c>
      <c r="M72" s="1">
        <f t="shared" si="18"/>
        <v>16.127986201609215</v>
      </c>
      <c r="N72" s="1">
        <f t="shared" si="19"/>
        <v>4178.7641398700698</v>
      </c>
      <c r="O72" s="1">
        <f t="shared" si="20"/>
        <v>992.8336429196047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21"/>
        <v>6.8000000000000005E-2</v>
      </c>
      <c r="B73" s="1">
        <f t="shared" si="15"/>
        <v>246.58878370862323</v>
      </c>
      <c r="C73">
        <v>1200</v>
      </c>
      <c r="D73" s="2">
        <v>1.3465170458080808</v>
      </c>
      <c r="E73" s="1">
        <f t="shared" si="16"/>
        <v>60.884114743258181</v>
      </c>
      <c r="F73" s="1">
        <f t="shared" si="23"/>
        <v>243.53645897303272</v>
      </c>
      <c r="G73" s="8">
        <f t="shared" si="22"/>
        <v>2912.5660615384559</v>
      </c>
      <c r="H73">
        <v>315</v>
      </c>
      <c r="I73">
        <v>295</v>
      </c>
      <c r="J73" s="1">
        <v>308.30297596306474</v>
      </c>
      <c r="K73" s="2">
        <f t="shared" si="17"/>
        <v>6.6970240369352609</v>
      </c>
      <c r="L73" s="8">
        <v>1164.2188778353525</v>
      </c>
      <c r="M73" s="1">
        <f t="shared" si="18"/>
        <v>16.424559807236019</v>
      </c>
      <c r="N73" s="1">
        <f t="shared" si="19"/>
        <v>4178.7308353904164</v>
      </c>
      <c r="O73" s="1">
        <f t="shared" si="20"/>
        <v>992.74588372706808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21"/>
        <v>7.3999999999999996E-2</v>
      </c>
      <c r="B74" s="1">
        <f t="shared" si="15"/>
        <v>268.36648584275105</v>
      </c>
      <c r="C74">
        <v>1200</v>
      </c>
      <c r="D74" s="2">
        <v>1.3465170458080808</v>
      </c>
      <c r="E74" s="1">
        <f t="shared" si="16"/>
        <v>60.884114743258181</v>
      </c>
      <c r="F74" s="1">
        <f t="shared" si="23"/>
        <v>243.53645897303272</v>
      </c>
      <c r="G74" s="8">
        <f t="shared" si="22"/>
        <v>3380.1230461538389</v>
      </c>
      <c r="H74">
        <v>315</v>
      </c>
      <c r="I74">
        <v>295</v>
      </c>
      <c r="J74" s="1">
        <v>308.7269238361456</v>
      </c>
      <c r="K74" s="2">
        <f t="shared" si="17"/>
        <v>6.2730761638543981</v>
      </c>
      <c r="L74" s="8">
        <v>1181.6182887994669</v>
      </c>
      <c r="M74" s="1">
        <f t="shared" si="18"/>
        <v>16.667173435974853</v>
      </c>
      <c r="N74" s="1">
        <f t="shared" si="19"/>
        <v>4178.7059644059264</v>
      </c>
      <c r="O74" s="1">
        <f t="shared" si="20"/>
        <v>992.67238665597279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21"/>
        <v>8.0000000000000002E-3</v>
      </c>
      <c r="B75" s="1">
        <f t="shared" ref="B75:B106" si="24">A75/O75*3600*1000</f>
        <v>28.95650605269287</v>
      </c>
      <c r="C75">
        <v>1500</v>
      </c>
      <c r="D75" s="2">
        <v>1.7193675889328062</v>
      </c>
      <c r="E75" s="1">
        <f t="shared" ref="E75:E106" si="25">D75*0.01256*3600</f>
        <v>77.742924901185759</v>
      </c>
      <c r="F75" s="1">
        <f t="shared" si="23"/>
        <v>310.97169960474304</v>
      </c>
      <c r="G75" s="8">
        <f t="shared" si="22"/>
        <v>115.01606153846123</v>
      </c>
      <c r="H75">
        <v>315</v>
      </c>
      <c r="I75">
        <v>295</v>
      </c>
      <c r="J75" s="1">
        <v>295.49719489171213</v>
      </c>
      <c r="K75" s="2">
        <f t="shared" ref="K75:K106" si="26">H75-J75</f>
        <v>19.502805108287873</v>
      </c>
      <c r="L75" s="8">
        <v>443.50518448522428</v>
      </c>
      <c r="M75" s="1">
        <f t="shared" ref="M75:M106" si="27">((H75-I75)-(J75-I75))/(LN((H75-I75)/(J75-I75)))</f>
        <v>5.2788675729829908</v>
      </c>
      <c r="N75" s="1">
        <f t="shared" ref="N75:N106" si="28">((W75 + X75*H75 +Y75*H75^2 +  Z75*H75^3)+(W75 + X75*J75 + Y75*J75^2 +  Z75*J75^3))/2</f>
        <v>4181.0710283852741</v>
      </c>
      <c r="O75" s="1">
        <f t="shared" ref="O75:O106" si="29">((S75 + T75*H75 + U75*H75^2 +  V75*H75^3)+(S75 + T75*J75 + U75*J75^2 +  V75*J75^3))/2</f>
        <v>994.59513339046941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21"/>
        <v>1.4E-2</v>
      </c>
      <c r="B76" s="1">
        <f t="shared" si="24"/>
        <v>50.685429875397674</v>
      </c>
      <c r="C76">
        <v>1500</v>
      </c>
      <c r="D76" s="2">
        <v>1.7193675889328062</v>
      </c>
      <c r="E76" s="1">
        <f t="shared" si="25"/>
        <v>77.742924901185759</v>
      </c>
      <c r="F76" s="1">
        <f t="shared" si="23"/>
        <v>310.97169960474304</v>
      </c>
      <c r="G76" s="8">
        <f t="shared" si="22"/>
        <v>241.11489230769138</v>
      </c>
      <c r="H76">
        <v>315</v>
      </c>
      <c r="I76">
        <v>295</v>
      </c>
      <c r="J76" s="1">
        <v>297.40503252560859</v>
      </c>
      <c r="K76" s="2">
        <f t="shared" si="26"/>
        <v>17.59496747439141</v>
      </c>
      <c r="L76" s="8">
        <v>698.70583046550269</v>
      </c>
      <c r="M76" s="1">
        <f t="shared" si="27"/>
        <v>8.3066878772349444</v>
      </c>
      <c r="N76" s="1">
        <f t="shared" si="28"/>
        <v>4180.4790292125008</v>
      </c>
      <c r="O76" s="1">
        <f t="shared" si="29"/>
        <v>994.36860107333882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21"/>
        <v>0.02</v>
      </c>
      <c r="B77" s="1">
        <f t="shared" si="24"/>
        <v>72.4276227559685</v>
      </c>
      <c r="C77">
        <v>1500</v>
      </c>
      <c r="D77" s="2">
        <v>1.7193675889328062</v>
      </c>
      <c r="E77" s="1">
        <f t="shared" si="25"/>
        <v>77.742924901185759</v>
      </c>
      <c r="F77" s="1">
        <f t="shared" si="23"/>
        <v>310.97169960474304</v>
      </c>
      <c r="G77" s="8">
        <f t="shared" si="22"/>
        <v>401.35953846153689</v>
      </c>
      <c r="H77">
        <v>315</v>
      </c>
      <c r="I77">
        <v>295</v>
      </c>
      <c r="J77" s="1">
        <v>299.52353028702061</v>
      </c>
      <c r="K77" s="2">
        <f t="shared" si="26"/>
        <v>15.476469712979394</v>
      </c>
      <c r="L77" s="8">
        <v>876.7333460024106</v>
      </c>
      <c r="M77" s="1">
        <f t="shared" si="27"/>
        <v>10.411772034640535</v>
      </c>
      <c r="N77" s="1">
        <f t="shared" si="28"/>
        <v>4179.9368797772913</v>
      </c>
      <c r="O77" s="1">
        <f t="shared" si="29"/>
        <v>994.09586094784186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21"/>
        <v>2.5999999999999999E-2</v>
      </c>
      <c r="B78" s="1">
        <f t="shared" si="24"/>
        <v>94.179968898049211</v>
      </c>
      <c r="C78">
        <v>1500</v>
      </c>
      <c r="D78" s="2">
        <v>1.7193675889328062</v>
      </c>
      <c r="E78" s="1">
        <f t="shared" si="25"/>
        <v>77.742924901185759</v>
      </c>
      <c r="F78" s="1">
        <f t="shared" si="23"/>
        <v>310.97169960474304</v>
      </c>
      <c r="G78" s="8">
        <f t="shared" si="22"/>
        <v>595.74999999999773</v>
      </c>
      <c r="H78">
        <v>315</v>
      </c>
      <c r="I78">
        <v>295</v>
      </c>
      <c r="J78" s="1">
        <v>301.36071182220485</v>
      </c>
      <c r="K78" s="2">
        <f t="shared" si="26"/>
        <v>13.639288177795152</v>
      </c>
      <c r="L78" s="8">
        <v>1003.4154475259841</v>
      </c>
      <c r="M78" s="1">
        <f t="shared" si="27"/>
        <v>11.905886569711649</v>
      </c>
      <c r="N78" s="1">
        <f t="shared" si="28"/>
        <v>4179.5561342928795</v>
      </c>
      <c r="O78" s="1">
        <f t="shared" si="29"/>
        <v>993.84190815907959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ref="A79:A110" si="30">A67</f>
        <v>3.2000000000000001E-2</v>
      </c>
      <c r="B79" s="1">
        <f t="shared" si="24"/>
        <v>115.93957876223328</v>
      </c>
      <c r="C79">
        <v>1500</v>
      </c>
      <c r="D79" s="2">
        <v>1.7193675889328062</v>
      </c>
      <c r="E79" s="1">
        <f t="shared" si="25"/>
        <v>77.742924901185759</v>
      </c>
      <c r="F79" s="1">
        <f t="shared" si="23"/>
        <v>310.97169960474304</v>
      </c>
      <c r="G79" s="8">
        <f t="shared" ref="G79:G110" si="31">G67</f>
        <v>824.28627692307418</v>
      </c>
      <c r="H79">
        <v>315</v>
      </c>
      <c r="I79">
        <v>295</v>
      </c>
      <c r="J79" s="1">
        <v>302.87384318827156</v>
      </c>
      <c r="K79" s="2">
        <f t="shared" si="26"/>
        <v>12.126156811728436</v>
      </c>
      <c r="L79" s="8">
        <v>1097.0817527206132</v>
      </c>
      <c r="M79" s="1">
        <f t="shared" si="27"/>
        <v>13.008301840059183</v>
      </c>
      <c r="N79" s="1">
        <f t="shared" si="28"/>
        <v>4179.2992229960873</v>
      </c>
      <c r="O79" s="1">
        <f t="shared" si="29"/>
        <v>993.6209983671755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si="30"/>
        <v>3.7999999999999999E-2</v>
      </c>
      <c r="B80" s="1">
        <f t="shared" si="24"/>
        <v>137.70440121466015</v>
      </c>
      <c r="C80">
        <v>1500</v>
      </c>
      <c r="D80" s="2">
        <v>1.7193675889328062</v>
      </c>
      <c r="E80" s="1">
        <f t="shared" si="25"/>
        <v>77.742924901185759</v>
      </c>
      <c r="F80" s="1">
        <f t="shared" si="23"/>
        <v>310.97169960474304</v>
      </c>
      <c r="G80" s="8">
        <f t="shared" si="31"/>
        <v>1086.9683692307658</v>
      </c>
      <c r="H80">
        <v>315</v>
      </c>
      <c r="I80">
        <v>295</v>
      </c>
      <c r="J80" s="1">
        <v>304.11372991393381</v>
      </c>
      <c r="K80" s="2">
        <f t="shared" si="26"/>
        <v>10.88627008606619</v>
      </c>
      <c r="L80" s="8">
        <v>1168.8160761261195</v>
      </c>
      <c r="M80" s="1">
        <f t="shared" si="27"/>
        <v>13.851093712403211</v>
      </c>
      <c r="N80" s="1">
        <f t="shared" si="28"/>
        <v>4179.123649236366</v>
      </c>
      <c r="O80" s="1">
        <f t="shared" si="29"/>
        <v>993.43229986345659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30"/>
        <v>4.3999999999999997E-2</v>
      </c>
      <c r="B81" s="1">
        <f t="shared" si="24"/>
        <v>159.47303772001504</v>
      </c>
      <c r="C81">
        <v>1500</v>
      </c>
      <c r="D81" s="2">
        <v>1.7193675889328062</v>
      </c>
      <c r="E81" s="1">
        <f t="shared" si="25"/>
        <v>77.742924901185759</v>
      </c>
      <c r="F81" s="1">
        <f t="shared" si="23"/>
        <v>310.97169960474304</v>
      </c>
      <c r="G81" s="8">
        <f t="shared" si="31"/>
        <v>1383.7962769230728</v>
      </c>
      <c r="H81">
        <v>315</v>
      </c>
      <c r="I81">
        <v>295</v>
      </c>
      <c r="J81" s="1">
        <v>305.13783154497656</v>
      </c>
      <c r="K81" s="2">
        <f t="shared" si="26"/>
        <v>9.8621684550234363</v>
      </c>
      <c r="L81" s="8">
        <v>1225.3905806023827</v>
      </c>
      <c r="M81" s="1">
        <f t="shared" si="27"/>
        <v>14.514754819462929</v>
      </c>
      <c r="N81" s="1">
        <f t="shared" si="28"/>
        <v>4179.0005683583704</v>
      </c>
      <c r="O81" s="1">
        <f t="shared" si="29"/>
        <v>993.27135335630237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30"/>
        <v>0.05</v>
      </c>
      <c r="B82" s="1">
        <f t="shared" si="24"/>
        <v>181.24452839877401</v>
      </c>
      <c r="C82">
        <v>1500</v>
      </c>
      <c r="D82" s="2">
        <v>1.7193675889328062</v>
      </c>
      <c r="E82" s="1">
        <f t="shared" si="25"/>
        <v>77.742924901185759</v>
      </c>
      <c r="F82" s="1">
        <f t="shared" si="23"/>
        <v>310.97169960474304</v>
      </c>
      <c r="G82" s="8">
        <f t="shared" si="31"/>
        <v>1714.7699999999959</v>
      </c>
      <c r="H82">
        <v>315</v>
      </c>
      <c r="I82">
        <v>295</v>
      </c>
      <c r="J82" s="1">
        <v>305.99345334178975</v>
      </c>
      <c r="K82" s="2">
        <f t="shared" si="26"/>
        <v>9.0065466582102545</v>
      </c>
      <c r="L82" s="8">
        <v>1271.1001684179055</v>
      </c>
      <c r="M82" s="1">
        <f t="shared" si="27"/>
        <v>15.050234131165931</v>
      </c>
      <c r="N82" s="1">
        <f t="shared" si="28"/>
        <v>4178.9119225730728</v>
      </c>
      <c r="O82" s="1">
        <f t="shared" si="29"/>
        <v>993.13342913152246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30"/>
        <v>5.6000000000000001E-2</v>
      </c>
      <c r="B83" s="1">
        <f t="shared" si="24"/>
        <v>203.01820161733625</v>
      </c>
      <c r="C83">
        <v>1500</v>
      </c>
      <c r="D83" s="2">
        <v>1.7193675889328062</v>
      </c>
      <c r="E83" s="1">
        <f t="shared" si="25"/>
        <v>77.742924901185759</v>
      </c>
      <c r="F83" s="1">
        <f t="shared" si="23"/>
        <v>310.97169960474304</v>
      </c>
      <c r="G83" s="8">
        <f t="shared" si="31"/>
        <v>2079.8895384615334</v>
      </c>
      <c r="H83">
        <v>315</v>
      </c>
      <c r="I83">
        <v>295</v>
      </c>
      <c r="J83" s="1">
        <v>306.71683343683941</v>
      </c>
      <c r="K83" s="2">
        <f t="shared" si="26"/>
        <v>8.2831665631605915</v>
      </c>
      <c r="L83" s="8">
        <v>1308.7770904012839</v>
      </c>
      <c r="M83" s="1">
        <f t="shared" si="27"/>
        <v>15.491075559489712</v>
      </c>
      <c r="N83" s="1">
        <f t="shared" si="28"/>
        <v>4178.8464418991316</v>
      </c>
      <c r="O83" s="1">
        <f t="shared" si="29"/>
        <v>993.01441148607273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30"/>
        <v>6.2E-2</v>
      </c>
      <c r="B84" s="1">
        <f t="shared" si="24"/>
        <v>224.79357692949961</v>
      </c>
      <c r="C84">
        <v>1500</v>
      </c>
      <c r="D84" s="2">
        <v>1.7193675889328062</v>
      </c>
      <c r="E84" s="1">
        <f t="shared" si="25"/>
        <v>77.742924901185759</v>
      </c>
      <c r="F84" s="1">
        <f t="shared" si="23"/>
        <v>310.97169960474304</v>
      </c>
      <c r="G84" s="8">
        <f t="shared" si="31"/>
        <v>2479.1548923076866</v>
      </c>
      <c r="H84">
        <v>315</v>
      </c>
      <c r="I84">
        <v>295</v>
      </c>
      <c r="J84" s="1">
        <v>307.33529205623</v>
      </c>
      <c r="K84" s="2">
        <f t="shared" si="26"/>
        <v>7.6647079437699972</v>
      </c>
      <c r="L84" s="8">
        <v>1340.3564133856635</v>
      </c>
      <c r="M84" s="1">
        <f t="shared" si="27"/>
        <v>15.86016531876013</v>
      </c>
      <c r="N84" s="1">
        <f t="shared" si="28"/>
        <v>4178.7969604601858</v>
      </c>
      <c r="O84" s="1">
        <f t="shared" si="29"/>
        <v>992.9109321037256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30"/>
        <v>6.8000000000000005E-2</v>
      </c>
      <c r="B85" s="1">
        <f t="shared" si="24"/>
        <v>246.57030313565974</v>
      </c>
      <c r="C85">
        <v>1500</v>
      </c>
      <c r="D85" s="2">
        <v>1.7193675889328062</v>
      </c>
      <c r="E85" s="1">
        <f t="shared" si="25"/>
        <v>77.742924901185759</v>
      </c>
      <c r="F85" s="1">
        <f t="shared" si="23"/>
        <v>310.97169960474304</v>
      </c>
      <c r="G85" s="8">
        <f t="shared" si="31"/>
        <v>2912.5660615384559</v>
      </c>
      <c r="H85">
        <v>315</v>
      </c>
      <c r="I85">
        <v>295</v>
      </c>
      <c r="J85" s="1">
        <v>307.86947841316288</v>
      </c>
      <c r="K85" s="2">
        <f t="shared" si="26"/>
        <v>7.1305215868371192</v>
      </c>
      <c r="L85" s="8">
        <v>1367.2018474162351</v>
      </c>
      <c r="M85" s="1">
        <f t="shared" si="27"/>
        <v>16.173612286807309</v>
      </c>
      <c r="N85" s="1">
        <f t="shared" si="28"/>
        <v>4178.7588081555823</v>
      </c>
      <c r="O85" s="1">
        <f t="shared" si="29"/>
        <v>992.82029054940267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30"/>
        <v>7.3999999999999996E-2</v>
      </c>
      <c r="B86" s="1">
        <f t="shared" si="24"/>
        <v>268.34709861957271</v>
      </c>
      <c r="C86">
        <v>1500</v>
      </c>
      <c r="D86" s="2">
        <v>1.7193675889328062</v>
      </c>
      <c r="E86" s="1">
        <f t="shared" si="25"/>
        <v>77.742924901185759</v>
      </c>
      <c r="F86" s="1">
        <f t="shared" si="23"/>
        <v>310.97169960474304</v>
      </c>
      <c r="G86" s="8">
        <f t="shared" si="31"/>
        <v>3380.1230461538389</v>
      </c>
      <c r="H86">
        <v>315</v>
      </c>
      <c r="I86">
        <v>295</v>
      </c>
      <c r="J86" s="1">
        <v>308.31329062580278</v>
      </c>
      <c r="K86" s="2">
        <f t="shared" si="26"/>
        <v>6.6867093741972212</v>
      </c>
      <c r="L86" s="8">
        <v>1389.2225445287713</v>
      </c>
      <c r="M86" s="1">
        <f t="shared" si="27"/>
        <v>16.430494976299158</v>
      </c>
      <c r="N86" s="1">
        <f t="shared" si="28"/>
        <v>4178.7302014950237</v>
      </c>
      <c r="O86" s="1">
        <f t="shared" si="29"/>
        <v>992.7441040742051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30"/>
        <v>8.0000000000000002E-3</v>
      </c>
      <c r="B87" s="1">
        <f t="shared" si="24"/>
        <v>28.955964449547647</v>
      </c>
      <c r="C87">
        <v>2000</v>
      </c>
      <c r="D87" s="2">
        <v>2.3477968714975845</v>
      </c>
      <c r="E87" s="1">
        <f t="shared" si="25"/>
        <v>106.15798334163478</v>
      </c>
      <c r="F87" s="1">
        <f t="shared" si="23"/>
        <v>424.6319333665391</v>
      </c>
      <c r="G87" s="8">
        <f t="shared" si="31"/>
        <v>115.01606153846123</v>
      </c>
      <c r="H87">
        <v>315</v>
      </c>
      <c r="I87">
        <v>295</v>
      </c>
      <c r="J87" s="1">
        <v>295.33323438200642</v>
      </c>
      <c r="K87" s="2">
        <f t="shared" si="26"/>
        <v>19.666765617993576</v>
      </c>
      <c r="L87" s="8">
        <v>497.27590232183263</v>
      </c>
      <c r="M87" s="1">
        <f t="shared" si="27"/>
        <v>4.8030494998904771</v>
      </c>
      <c r="N87" s="1">
        <f t="shared" si="28"/>
        <v>4181.1267859066884</v>
      </c>
      <c r="O87" s="1">
        <f t="shared" si="29"/>
        <v>994.6137366683331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30"/>
        <v>1.4E-2</v>
      </c>
      <c r="B88" s="1">
        <f t="shared" si="24"/>
        <v>50.68234620845778</v>
      </c>
      <c r="C88">
        <v>2000</v>
      </c>
      <c r="D88" s="2">
        <v>2.3477968714975845</v>
      </c>
      <c r="E88" s="1">
        <f t="shared" si="25"/>
        <v>106.15798334163478</v>
      </c>
      <c r="F88" s="1">
        <f t="shared" si="23"/>
        <v>424.6319333665391</v>
      </c>
      <c r="G88" s="8">
        <f t="shared" si="31"/>
        <v>241.11489230769138</v>
      </c>
      <c r="H88">
        <v>315</v>
      </c>
      <c r="I88">
        <v>295</v>
      </c>
      <c r="J88" s="1">
        <v>296.91035831698332</v>
      </c>
      <c r="K88" s="2">
        <f t="shared" si="26"/>
        <v>18.08964168301668</v>
      </c>
      <c r="L88" s="8">
        <v>798.802330247481</v>
      </c>
      <c r="M88" s="1">
        <f t="shared" si="27"/>
        <v>7.7028284839675765</v>
      </c>
      <c r="N88" s="1">
        <f t="shared" si="28"/>
        <v>4180.6227080777508</v>
      </c>
      <c r="O88" s="1">
        <f t="shared" si="29"/>
        <v>994.42910146076338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30"/>
        <v>0.02</v>
      </c>
      <c r="B89" s="1">
        <f t="shared" si="24"/>
        <v>72.421101641871886</v>
      </c>
      <c r="C89">
        <v>2000</v>
      </c>
      <c r="D89" s="2">
        <v>2.3477968714975845</v>
      </c>
      <c r="E89" s="1">
        <f t="shared" si="25"/>
        <v>106.15798334163478</v>
      </c>
      <c r="F89" s="1">
        <f t="shared" si="23"/>
        <v>424.6319333665391</v>
      </c>
      <c r="G89" s="8">
        <f t="shared" si="31"/>
        <v>401.35953846153689</v>
      </c>
      <c r="H89">
        <v>315</v>
      </c>
      <c r="I89">
        <v>295</v>
      </c>
      <c r="J89" s="1">
        <v>298.84670222636322</v>
      </c>
      <c r="K89" s="2">
        <f t="shared" si="26"/>
        <v>16.15329777363678</v>
      </c>
      <c r="L89" s="8">
        <v>1017.6345388143147</v>
      </c>
      <c r="M89" s="1">
        <f t="shared" si="27"/>
        <v>9.7986899830678951</v>
      </c>
      <c r="N89" s="1">
        <f t="shared" si="28"/>
        <v>4180.0975793949729</v>
      </c>
      <c r="O89" s="1">
        <f t="shared" si="29"/>
        <v>994.18537370566014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30"/>
        <v>2.5999999999999999E-2</v>
      </c>
      <c r="B90" s="1">
        <f t="shared" si="24"/>
        <v>94.169983387015463</v>
      </c>
      <c r="C90">
        <v>2000</v>
      </c>
      <c r="D90" s="2">
        <v>2.3477968714975845</v>
      </c>
      <c r="E90" s="1">
        <f t="shared" si="25"/>
        <v>106.15798334163478</v>
      </c>
      <c r="F90" s="1">
        <f t="shared" si="23"/>
        <v>424.6319333665391</v>
      </c>
      <c r="G90" s="8">
        <f t="shared" si="31"/>
        <v>595.74999999999773</v>
      </c>
      <c r="H90">
        <v>315</v>
      </c>
      <c r="I90">
        <v>295</v>
      </c>
      <c r="J90" s="1">
        <v>300.61218763230158</v>
      </c>
      <c r="K90" s="2">
        <f t="shared" si="26"/>
        <v>14.387812367698416</v>
      </c>
      <c r="L90" s="8">
        <v>1177.1793535549691</v>
      </c>
      <c r="M90" s="1">
        <f t="shared" si="27"/>
        <v>11.321928384975736</v>
      </c>
      <c r="N90" s="1">
        <f t="shared" si="28"/>
        <v>4179.7017727185648</v>
      </c>
      <c r="O90" s="1">
        <f t="shared" si="29"/>
        <v>993.94729226325785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30"/>
        <v>3.2000000000000001E-2</v>
      </c>
      <c r="B91" s="1">
        <f t="shared" si="24"/>
        <v>115.92641342810265</v>
      </c>
      <c r="C91">
        <v>2000</v>
      </c>
      <c r="D91" s="2">
        <v>2.3477968714975845</v>
      </c>
      <c r="E91" s="1">
        <f t="shared" si="25"/>
        <v>106.15798334163478</v>
      </c>
      <c r="F91" s="1">
        <f t="shared" si="23"/>
        <v>424.6319333665391</v>
      </c>
      <c r="G91" s="8">
        <f t="shared" si="31"/>
        <v>824.28627692307418</v>
      </c>
      <c r="H91">
        <v>315</v>
      </c>
      <c r="I91">
        <v>295</v>
      </c>
      <c r="J91" s="1">
        <v>302.1098651273519</v>
      </c>
      <c r="K91" s="2">
        <f t="shared" si="26"/>
        <v>12.890134872648105</v>
      </c>
      <c r="L91" s="8">
        <v>1297.0314736956598</v>
      </c>
      <c r="M91" s="1">
        <f t="shared" si="27"/>
        <v>12.463280003909347</v>
      </c>
      <c r="N91" s="1">
        <f t="shared" si="28"/>
        <v>4179.4228424911507</v>
      </c>
      <c r="O91" s="1">
        <f t="shared" si="29"/>
        <v>993.7338402300079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30"/>
        <v>3.7999999999999999E-2</v>
      </c>
      <c r="B92" s="1">
        <f t="shared" si="24"/>
        <v>137.68841504210715</v>
      </c>
      <c r="C92">
        <v>2000</v>
      </c>
      <c r="D92" s="2">
        <v>2.3477968714975845</v>
      </c>
      <c r="E92" s="1">
        <f t="shared" si="25"/>
        <v>106.15798334163478</v>
      </c>
      <c r="F92" s="1">
        <f t="shared" si="23"/>
        <v>424.6319333665391</v>
      </c>
      <c r="G92" s="8">
        <f t="shared" si="31"/>
        <v>1086.9683692307658</v>
      </c>
      <c r="H92">
        <v>315</v>
      </c>
      <c r="I92">
        <v>295</v>
      </c>
      <c r="J92" s="1">
        <v>303.36120429331493</v>
      </c>
      <c r="K92" s="2">
        <f t="shared" si="26"/>
        <v>11.638795706685073</v>
      </c>
      <c r="L92" s="8">
        <v>1389.8475695219252</v>
      </c>
      <c r="M92" s="1">
        <f t="shared" si="27"/>
        <v>13.345256258737752</v>
      </c>
      <c r="N92" s="1">
        <f t="shared" si="28"/>
        <v>4179.2266065761251</v>
      </c>
      <c r="O92" s="1">
        <f t="shared" si="29"/>
        <v>993.54764130420517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30"/>
        <v>4.3999999999999997E-2</v>
      </c>
      <c r="B93" s="1">
        <f t="shared" si="24"/>
        <v>159.45457774105756</v>
      </c>
      <c r="C93">
        <v>2000</v>
      </c>
      <c r="D93" s="2">
        <v>2.3477968714975845</v>
      </c>
      <c r="E93" s="1">
        <f t="shared" si="25"/>
        <v>106.15798334163478</v>
      </c>
      <c r="F93" s="1">
        <f t="shared" si="23"/>
        <v>424.6319333665391</v>
      </c>
      <c r="G93" s="8">
        <f t="shared" si="31"/>
        <v>1383.7962769230728</v>
      </c>
      <c r="H93">
        <v>315</v>
      </c>
      <c r="I93">
        <v>295</v>
      </c>
      <c r="J93" s="1">
        <v>304.40912237677912</v>
      </c>
      <c r="K93" s="2">
        <f t="shared" si="26"/>
        <v>10.590877623220877</v>
      </c>
      <c r="L93" s="8">
        <v>1463.6537658281679</v>
      </c>
      <c r="M93" s="1">
        <f t="shared" si="27"/>
        <v>14.045277178355306</v>
      </c>
      <c r="N93" s="1">
        <f t="shared" si="28"/>
        <v>4179.0861789871024</v>
      </c>
      <c r="O93" s="1">
        <f t="shared" si="29"/>
        <v>993.38634389807157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30"/>
        <v>0.05</v>
      </c>
      <c r="B94" s="1">
        <f t="shared" si="24"/>
        <v>181.22390298704872</v>
      </c>
      <c r="C94">
        <v>2000</v>
      </c>
      <c r="D94" s="2">
        <v>2.3477968714975845</v>
      </c>
      <c r="E94" s="1">
        <f t="shared" si="25"/>
        <v>106.15798334163478</v>
      </c>
      <c r="F94" s="1">
        <f t="shared" si="23"/>
        <v>424.6319333665391</v>
      </c>
      <c r="G94" s="8">
        <f t="shared" si="31"/>
        <v>1714.7699999999959</v>
      </c>
      <c r="H94">
        <v>315</v>
      </c>
      <c r="I94">
        <v>295</v>
      </c>
      <c r="J94" s="1">
        <v>305.29370493824177</v>
      </c>
      <c r="K94" s="2">
        <f t="shared" si="26"/>
        <v>9.706295061758226</v>
      </c>
      <c r="L94" s="8">
        <v>1523.665226907674</v>
      </c>
      <c r="M94" s="1">
        <f t="shared" si="27"/>
        <v>14.613518393172672</v>
      </c>
      <c r="N94" s="1">
        <f t="shared" si="28"/>
        <v>4178.9834836137434</v>
      </c>
      <c r="O94" s="1">
        <f t="shared" si="29"/>
        <v>993.24645939704658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30"/>
        <v>5.6000000000000001E-2</v>
      </c>
      <c r="B95" s="1">
        <f t="shared" si="24"/>
        <v>202.99567608341792</v>
      </c>
      <c r="C95">
        <v>2000</v>
      </c>
      <c r="D95" s="2">
        <v>2.3477968714975845</v>
      </c>
      <c r="E95" s="1">
        <f t="shared" si="25"/>
        <v>106.15798334163478</v>
      </c>
      <c r="F95" s="1">
        <f t="shared" si="23"/>
        <v>424.6319333665391</v>
      </c>
      <c r="G95" s="8">
        <f t="shared" si="31"/>
        <v>2079.8895384615334</v>
      </c>
      <c r="H95">
        <v>315</v>
      </c>
      <c r="I95">
        <v>295</v>
      </c>
      <c r="J95" s="1">
        <v>306.04756608303262</v>
      </c>
      <c r="K95" s="2">
        <f t="shared" si="26"/>
        <v>8.9524339169673794</v>
      </c>
      <c r="L95" s="8">
        <v>1573.3808011469464</v>
      </c>
      <c r="M95" s="1">
        <f t="shared" si="27"/>
        <v>15.08357213097424</v>
      </c>
      <c r="N95" s="1">
        <f t="shared" si="28"/>
        <v>4178.9067309493503</v>
      </c>
      <c r="O95" s="1">
        <f t="shared" si="29"/>
        <v>993.12460191100627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30"/>
        <v>6.2E-2</v>
      </c>
      <c r="B96" s="1">
        <f t="shared" si="24"/>
        <v>224.76937683326358</v>
      </c>
      <c r="C96">
        <v>2000</v>
      </c>
      <c r="D96" s="2">
        <v>2.3477968714975845</v>
      </c>
      <c r="E96" s="1">
        <f t="shared" si="25"/>
        <v>106.15798334163478</v>
      </c>
      <c r="F96" s="1">
        <f t="shared" si="23"/>
        <v>424.6319333665391</v>
      </c>
      <c r="G96" s="8">
        <f t="shared" si="31"/>
        <v>2479.1548923076866</v>
      </c>
      <c r="H96">
        <v>315</v>
      </c>
      <c r="I96">
        <v>295</v>
      </c>
      <c r="J96" s="1">
        <v>306.69620831749017</v>
      </c>
      <c r="K96" s="2">
        <f t="shared" si="26"/>
        <v>8.303791682509825</v>
      </c>
      <c r="L96" s="8">
        <v>1615.2220811628263</v>
      </c>
      <c r="M96" s="1">
        <f t="shared" si="27"/>
        <v>15.478646438786402</v>
      </c>
      <c r="N96" s="1">
        <f t="shared" si="28"/>
        <v>4178.8481934334613</v>
      </c>
      <c r="O96" s="1">
        <f t="shared" si="29"/>
        <v>993.01783519012122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30"/>
        <v>6.8000000000000005E-2</v>
      </c>
      <c r="B97" s="1">
        <f t="shared" si="24"/>
        <v>246.54461972699772</v>
      </c>
      <c r="C97">
        <v>2000</v>
      </c>
      <c r="D97" s="2">
        <v>2.3477968714975845</v>
      </c>
      <c r="E97" s="1">
        <f t="shared" si="25"/>
        <v>106.15798334163478</v>
      </c>
      <c r="F97" s="1">
        <f t="shared" si="23"/>
        <v>424.6319333665391</v>
      </c>
      <c r="G97" s="8">
        <f t="shared" si="31"/>
        <v>2912.5660615384559</v>
      </c>
      <c r="H97">
        <v>315</v>
      </c>
      <c r="I97">
        <v>295</v>
      </c>
      <c r="J97" s="1">
        <v>307.25939368550405</v>
      </c>
      <c r="K97" s="2">
        <f t="shared" si="26"/>
        <v>7.7406063144959489</v>
      </c>
      <c r="L97" s="8">
        <v>1650.9129517018951</v>
      </c>
      <c r="M97" s="1">
        <f t="shared" si="27"/>
        <v>15.815236789011536</v>
      </c>
      <c r="N97" s="1">
        <f t="shared" si="28"/>
        <v>4178.8027209965485</v>
      </c>
      <c r="O97" s="1">
        <f t="shared" si="29"/>
        <v>992.92371608461963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30"/>
        <v>7.3999999999999996E-2</v>
      </c>
      <c r="B98" s="1">
        <f t="shared" si="24"/>
        <v>268.32004725005396</v>
      </c>
      <c r="C98">
        <v>2000</v>
      </c>
      <c r="D98" s="2">
        <v>2.3477968714975845</v>
      </c>
      <c r="E98" s="1">
        <f t="shared" si="25"/>
        <v>106.15798334163478</v>
      </c>
      <c r="F98" s="1">
        <f t="shared" si="23"/>
        <v>424.6319333665391</v>
      </c>
      <c r="G98" s="8">
        <f t="shared" si="31"/>
        <v>3380.1230461538389</v>
      </c>
      <c r="H98">
        <v>315</v>
      </c>
      <c r="I98">
        <v>295</v>
      </c>
      <c r="J98" s="1">
        <v>307.72929150639794</v>
      </c>
      <c r="K98" s="2">
        <f t="shared" si="26"/>
        <v>7.2707084936020578</v>
      </c>
      <c r="L98" s="8">
        <v>1680.2722723857798</v>
      </c>
      <c r="M98" s="1">
        <f t="shared" si="27"/>
        <v>16.091814456576611</v>
      </c>
      <c r="N98" s="1">
        <f t="shared" si="28"/>
        <v>4178.7684205296637</v>
      </c>
      <c r="O98" s="1">
        <f t="shared" si="29"/>
        <v>992.84419010158922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30"/>
        <v>8.0000000000000002E-3</v>
      </c>
      <c r="B99" s="1">
        <f t="shared" si="24"/>
        <v>28.955641081811592</v>
      </c>
      <c r="C99">
        <v>2500</v>
      </c>
      <c r="D99" s="2">
        <v>2.9735967625603865</v>
      </c>
      <c r="E99" s="1">
        <f t="shared" si="25"/>
        <v>134.45415121593044</v>
      </c>
      <c r="F99" s="1">
        <f t="shared" si="23"/>
        <v>537.81660486372175</v>
      </c>
      <c r="G99" s="8">
        <f t="shared" si="31"/>
        <v>115.01606153846123</v>
      </c>
      <c r="H99">
        <v>315</v>
      </c>
      <c r="I99">
        <v>295</v>
      </c>
      <c r="J99" s="1">
        <v>295.23475038372891</v>
      </c>
      <c r="K99" s="2">
        <f t="shared" si="26"/>
        <v>19.765249616271092</v>
      </c>
      <c r="L99" s="8">
        <v>534.9104848020495</v>
      </c>
      <c r="M99" s="1">
        <f t="shared" si="27"/>
        <v>4.4466605488228739</v>
      </c>
      <c r="N99" s="1">
        <f t="shared" si="28"/>
        <v>4181.1606599359056</v>
      </c>
      <c r="O99" s="1">
        <f t="shared" si="29"/>
        <v>994.62484421008537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30"/>
        <v>1.4E-2</v>
      </c>
      <c r="B100" s="1">
        <f t="shared" si="24"/>
        <v>50.680208614053534</v>
      </c>
      <c r="C100">
        <v>2500</v>
      </c>
      <c r="D100" s="2">
        <v>2.9735967625603865</v>
      </c>
      <c r="E100" s="1">
        <f t="shared" si="25"/>
        <v>134.45415121593044</v>
      </c>
      <c r="F100" s="1">
        <f t="shared" si="23"/>
        <v>537.81660486372175</v>
      </c>
      <c r="G100" s="8">
        <f t="shared" si="31"/>
        <v>241.11489230769138</v>
      </c>
      <c r="H100">
        <v>315</v>
      </c>
      <c r="I100">
        <v>295</v>
      </c>
      <c r="J100" s="1">
        <v>296.56137897211181</v>
      </c>
      <c r="K100" s="2">
        <f t="shared" si="26"/>
        <v>18.438621027888189</v>
      </c>
      <c r="L100" s="8">
        <v>871.52725455621044</v>
      </c>
      <c r="M100" s="1">
        <f t="shared" si="27"/>
        <v>7.2303699215296033</v>
      </c>
      <c r="N100" s="1">
        <f t="shared" si="28"/>
        <v>4180.7281402120188</v>
      </c>
      <c r="O100" s="1">
        <f t="shared" si="29"/>
        <v>994.47104458098397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30"/>
        <v>0.02</v>
      </c>
      <c r="B101" s="1">
        <f t="shared" si="24"/>
        <v>72.416301225508406</v>
      </c>
      <c r="C101">
        <v>2500</v>
      </c>
      <c r="D101" s="2">
        <v>2.9735967625603865</v>
      </c>
      <c r="E101" s="1">
        <f t="shared" si="25"/>
        <v>134.45415121593044</v>
      </c>
      <c r="F101" s="1">
        <f t="shared" si="23"/>
        <v>537.81660486372175</v>
      </c>
      <c r="G101" s="8">
        <f t="shared" si="31"/>
        <v>401.35953846153689</v>
      </c>
      <c r="H101">
        <v>315</v>
      </c>
      <c r="I101">
        <v>295</v>
      </c>
      <c r="J101" s="1">
        <v>298.33732384905687</v>
      </c>
      <c r="K101" s="2">
        <f t="shared" si="26"/>
        <v>16.662676150943128</v>
      </c>
      <c r="L101" s="8">
        <v>1123.6777886831121</v>
      </c>
      <c r="M101" s="1">
        <f t="shared" si="27"/>
        <v>9.3058305498564504</v>
      </c>
      <c r="N101" s="1">
        <f t="shared" si="28"/>
        <v>4180.2261516450317</v>
      </c>
      <c r="O101" s="1">
        <f t="shared" si="29"/>
        <v>994.25127742699783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30"/>
        <v>2.5999999999999999E-2</v>
      </c>
      <c r="B102" s="1">
        <f t="shared" si="24"/>
        <v>94.162374226329021</v>
      </c>
      <c r="C102">
        <v>2500</v>
      </c>
      <c r="D102" s="2">
        <v>2.9735967625603865</v>
      </c>
      <c r="E102" s="1">
        <f t="shared" si="25"/>
        <v>134.45415121593044</v>
      </c>
      <c r="F102" s="1">
        <f t="shared" si="23"/>
        <v>537.81660486372175</v>
      </c>
      <c r="G102" s="8">
        <f t="shared" si="31"/>
        <v>595.74999999999773</v>
      </c>
      <c r="H102">
        <v>315</v>
      </c>
      <c r="I102">
        <v>295</v>
      </c>
      <c r="J102" s="1">
        <v>300.02875392447663</v>
      </c>
      <c r="K102" s="2">
        <f t="shared" si="26"/>
        <v>14.971246075523368</v>
      </c>
      <c r="L102" s="8">
        <v>1311.2638078043399</v>
      </c>
      <c r="M102" s="1">
        <f t="shared" si="27"/>
        <v>10.844328059353593</v>
      </c>
      <c r="N102" s="1">
        <f t="shared" si="28"/>
        <v>4179.8242583531974</v>
      </c>
      <c r="O102" s="1">
        <f t="shared" si="29"/>
        <v>994.02761208020002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30"/>
        <v>3.2000000000000001E-2</v>
      </c>
      <c r="B103" s="1">
        <f t="shared" si="24"/>
        <v>115.9161471258969</v>
      </c>
      <c r="C103">
        <v>2500</v>
      </c>
      <c r="D103" s="2">
        <v>2.9735967625603865</v>
      </c>
      <c r="E103" s="1">
        <f t="shared" si="25"/>
        <v>134.45415121593044</v>
      </c>
      <c r="F103" s="1">
        <f t="shared" si="23"/>
        <v>537.81660486372175</v>
      </c>
      <c r="G103" s="8">
        <f t="shared" si="31"/>
        <v>824.28627692307418</v>
      </c>
      <c r="H103">
        <v>315</v>
      </c>
      <c r="I103">
        <v>295</v>
      </c>
      <c r="J103" s="1">
        <v>301.50110952600522</v>
      </c>
      <c r="K103" s="2">
        <f t="shared" si="26"/>
        <v>13.498890473994777</v>
      </c>
      <c r="L103" s="8">
        <v>1454.0833801784875</v>
      </c>
      <c r="M103" s="1">
        <f t="shared" si="27"/>
        <v>12.012260182100933</v>
      </c>
      <c r="N103" s="1">
        <f t="shared" si="28"/>
        <v>4179.5302200484521</v>
      </c>
      <c r="O103" s="1">
        <f t="shared" si="29"/>
        <v>993.82185188471556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30"/>
        <v>3.7999999999999999E-2</v>
      </c>
      <c r="B104" s="1">
        <f t="shared" si="24"/>
        <v>137.6757400488066</v>
      </c>
      <c r="C104">
        <v>2500</v>
      </c>
      <c r="D104" s="2">
        <v>2.9735967625603865</v>
      </c>
      <c r="E104" s="1">
        <f t="shared" si="25"/>
        <v>134.45415121593044</v>
      </c>
      <c r="F104" s="1">
        <f t="shared" si="23"/>
        <v>537.81660486372175</v>
      </c>
      <c r="G104" s="8">
        <f t="shared" si="31"/>
        <v>1086.9683692307658</v>
      </c>
      <c r="H104">
        <v>315</v>
      </c>
      <c r="I104">
        <v>295</v>
      </c>
      <c r="J104" s="1">
        <v>302.75240545109671</v>
      </c>
      <c r="K104" s="2">
        <f t="shared" si="26"/>
        <v>12.247594548903294</v>
      </c>
      <c r="L104" s="8">
        <v>1565.7387920117594</v>
      </c>
      <c r="M104" s="1">
        <f t="shared" si="27"/>
        <v>12.923096463359485</v>
      </c>
      <c r="N104" s="1">
        <f t="shared" si="28"/>
        <v>4179.3180642640164</v>
      </c>
      <c r="O104" s="1">
        <f t="shared" si="29"/>
        <v>993.63911137506045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30"/>
        <v>4.3999999999999997E-2</v>
      </c>
      <c r="B105" s="1">
        <f t="shared" si="24"/>
        <v>159.43975590724335</v>
      </c>
      <c r="C105">
        <v>2500</v>
      </c>
      <c r="D105" s="2">
        <v>2.9735967625603865</v>
      </c>
      <c r="E105" s="1">
        <f t="shared" si="25"/>
        <v>134.45415121593044</v>
      </c>
      <c r="F105" s="1">
        <f t="shared" si="23"/>
        <v>537.81660486372175</v>
      </c>
      <c r="G105" s="8">
        <f t="shared" si="31"/>
        <v>1383.7962769230728</v>
      </c>
      <c r="H105">
        <v>315</v>
      </c>
      <c r="I105">
        <v>295</v>
      </c>
      <c r="J105" s="1">
        <v>303.8130148371888</v>
      </c>
      <c r="K105" s="2">
        <f t="shared" si="26"/>
        <v>11.186985162811197</v>
      </c>
      <c r="L105" s="8">
        <v>1655.1528273480412</v>
      </c>
      <c r="M105" s="1">
        <f t="shared" si="27"/>
        <v>13.650943865776082</v>
      </c>
      <c r="N105" s="1">
        <f t="shared" si="28"/>
        <v>4179.1634829365294</v>
      </c>
      <c r="O105" s="1">
        <f t="shared" si="29"/>
        <v>993.47869104962592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30"/>
        <v>0.05</v>
      </c>
      <c r="B106" s="1">
        <f t="shared" si="24"/>
        <v>181.2071782173139</v>
      </c>
      <c r="C106">
        <v>2500</v>
      </c>
      <c r="D106" s="2">
        <v>2.9735967625603865</v>
      </c>
      <c r="E106" s="1">
        <f t="shared" si="25"/>
        <v>134.45415121593044</v>
      </c>
      <c r="F106" s="1">
        <f t="shared" si="23"/>
        <v>537.81660486372175</v>
      </c>
      <c r="G106" s="8">
        <f t="shared" si="31"/>
        <v>1714.7699999999959</v>
      </c>
      <c r="H106">
        <v>315</v>
      </c>
      <c r="I106">
        <v>295</v>
      </c>
      <c r="J106" s="1">
        <v>304.71641930724951</v>
      </c>
      <c r="K106" s="2">
        <f t="shared" si="26"/>
        <v>10.28358069275049</v>
      </c>
      <c r="L106" s="8">
        <v>1728.2511813377996</v>
      </c>
      <c r="M106" s="1">
        <f t="shared" si="27"/>
        <v>14.244861471006722</v>
      </c>
      <c r="N106" s="1">
        <f t="shared" si="28"/>
        <v>4179.0489085849067</v>
      </c>
      <c r="O106" s="1">
        <f t="shared" si="29"/>
        <v>993.33813246699219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30"/>
        <v>5.6000000000000001E-2</v>
      </c>
      <c r="B107" s="1">
        <f t="shared" ref="B107:B138" si="32">A107/O107*3600*1000</f>
        <v>202.97726478640422</v>
      </c>
      <c r="C107">
        <v>2500</v>
      </c>
      <c r="D107" s="2">
        <v>2.9735967625603865</v>
      </c>
      <c r="E107" s="1">
        <f t="shared" ref="E107:E138" si="33">D107*0.01256*3600</f>
        <v>134.45415121593044</v>
      </c>
      <c r="F107" s="1">
        <f t="shared" si="23"/>
        <v>537.81660486372175</v>
      </c>
      <c r="G107" s="8">
        <f t="shared" si="31"/>
        <v>2079.8895384615334</v>
      </c>
      <c r="H107">
        <v>315</v>
      </c>
      <c r="I107">
        <v>295</v>
      </c>
      <c r="J107" s="1">
        <v>305.49172501322914</v>
      </c>
      <c r="K107" s="2">
        <f t="shared" ref="K107:K138" si="34">H107-J107</f>
        <v>9.5082749867708571</v>
      </c>
      <c r="L107" s="8">
        <v>1789.0710271873027</v>
      </c>
      <c r="M107" s="1">
        <f t="shared" ref="M107:M138" si="35">((H107-I107)-(J107-I107))/(LN((H107-I107)/(J107-I107)))</f>
        <v>14.738188749573712</v>
      </c>
      <c r="N107" s="1">
        <f t="shared" ref="N107:N138" si="36">((W107 + X107*H107 +Y107*H107^2 +  Z107*H107^3)+(W107 + X107*J107 + Y107*J107^2 +  Z107*J107^3))/2</f>
        <v>4178.962387684961</v>
      </c>
      <c r="O107" s="1">
        <f t="shared" ref="O107:O138" si="37">((S107 + T107*H107 + U107*H107^2 +  V107*H107^3)+(S107 + T107*J107 + U107*J107^2 +  V107*J107^3))/2</f>
        <v>993.21468447289635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30"/>
        <v>6.2E-2</v>
      </c>
      <c r="B108" s="1">
        <f t="shared" si="32"/>
        <v>224.74946710475098</v>
      </c>
      <c r="C108">
        <v>2500</v>
      </c>
      <c r="D108" s="2">
        <v>2.9735967625603865</v>
      </c>
      <c r="E108" s="1">
        <f t="shared" si="33"/>
        <v>134.45415121593044</v>
      </c>
      <c r="F108" s="1">
        <f t="shared" si="23"/>
        <v>537.81660486372175</v>
      </c>
      <c r="G108" s="8">
        <f t="shared" si="31"/>
        <v>2479.1548923076866</v>
      </c>
      <c r="H108">
        <v>315</v>
      </c>
      <c r="I108">
        <v>295</v>
      </c>
      <c r="J108" s="1">
        <v>306.16255655252257</v>
      </c>
      <c r="K108" s="2">
        <f t="shared" si="34"/>
        <v>8.8374434474774262</v>
      </c>
      <c r="L108" s="8">
        <v>1840.4388340428427</v>
      </c>
      <c r="M108" s="1">
        <f t="shared" si="35"/>
        <v>15.15421738744511</v>
      </c>
      <c r="N108" s="1">
        <f t="shared" si="36"/>
        <v>4178.8958583656085</v>
      </c>
      <c r="O108" s="1">
        <f t="shared" si="37"/>
        <v>993.10580298716002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30"/>
        <v>6.8000000000000005E-2</v>
      </c>
      <c r="B109" s="1">
        <f t="shared" si="32"/>
        <v>246.52337374943949</v>
      </c>
      <c r="C109">
        <v>2500</v>
      </c>
      <c r="D109" s="2">
        <v>2.9735967625603865</v>
      </c>
      <c r="E109" s="1">
        <f t="shared" si="33"/>
        <v>134.45415121593044</v>
      </c>
      <c r="F109" s="1">
        <f t="shared" si="23"/>
        <v>537.81660486372175</v>
      </c>
      <c r="G109" s="8">
        <f t="shared" si="31"/>
        <v>2912.5660615384559</v>
      </c>
      <c r="H109">
        <v>315</v>
      </c>
      <c r="I109">
        <v>295</v>
      </c>
      <c r="J109" s="1">
        <v>306.74767469594002</v>
      </c>
      <c r="K109" s="2">
        <f t="shared" si="34"/>
        <v>8.2523253040599798</v>
      </c>
      <c r="L109" s="8">
        <v>1884.3847862895996</v>
      </c>
      <c r="M109" s="1">
        <f t="shared" si="35"/>
        <v>15.509646287398049</v>
      </c>
      <c r="N109" s="1">
        <f t="shared" si="36"/>
        <v>4178.8438351840414</v>
      </c>
      <c r="O109" s="1">
        <f t="shared" si="37"/>
        <v>993.0092886397415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30"/>
        <v>7.3999999999999996E-2</v>
      </c>
      <c r="B110" s="1">
        <f t="shared" si="32"/>
        <v>268.29757032083336</v>
      </c>
      <c r="C110">
        <v>2500</v>
      </c>
      <c r="D110" s="2">
        <v>2.9735967625603865</v>
      </c>
      <c r="E110" s="1">
        <f t="shared" si="33"/>
        <v>134.45415121593044</v>
      </c>
      <c r="F110" s="1">
        <f t="shared" si="23"/>
        <v>537.81660486372175</v>
      </c>
      <c r="G110" s="8">
        <f t="shared" si="31"/>
        <v>3380.1230461538389</v>
      </c>
      <c r="H110">
        <v>315</v>
      </c>
      <c r="I110">
        <v>295</v>
      </c>
      <c r="J110" s="1">
        <v>307.23769401412829</v>
      </c>
      <c r="K110" s="2">
        <f t="shared" si="34"/>
        <v>7.7623059858717056</v>
      </c>
      <c r="L110" s="8">
        <v>1920.6227144877255</v>
      </c>
      <c r="M110" s="1">
        <f t="shared" si="35"/>
        <v>15.802373072117158</v>
      </c>
      <c r="N110" s="1">
        <f t="shared" si="36"/>
        <v>4178.8043837738942</v>
      </c>
      <c r="O110" s="1">
        <f t="shared" si="37"/>
        <v>992.92736673476315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ref="A111:A142" si="38">A99</f>
        <v>8.0000000000000002E-3</v>
      </c>
      <c r="B111" s="1">
        <f t="shared" si="32"/>
        <v>28.955436277975533</v>
      </c>
      <c r="C111">
        <v>3000</v>
      </c>
      <c r="D111" s="2">
        <v>3.6012296881862103</v>
      </c>
      <c r="E111" s="1">
        <f t="shared" si="33"/>
        <v>162.83320158102768</v>
      </c>
      <c r="F111" s="1">
        <f t="shared" si="23"/>
        <v>651.33280632411072</v>
      </c>
      <c r="G111" s="8">
        <f t="shared" ref="G111:G142" si="39">G99</f>
        <v>115.01606153846123</v>
      </c>
      <c r="H111">
        <v>315</v>
      </c>
      <c r="I111">
        <v>295</v>
      </c>
      <c r="J111" s="1">
        <v>295.17214375216207</v>
      </c>
      <c r="K111" s="2">
        <f t="shared" si="34"/>
        <v>19.827856247837929</v>
      </c>
      <c r="L111" s="8">
        <v>563.41986311297444</v>
      </c>
      <c r="M111" s="1">
        <f t="shared" si="35"/>
        <v>4.1697579093214507</v>
      </c>
      <c r="N111" s="1">
        <f t="shared" si="36"/>
        <v>4181.182343856548</v>
      </c>
      <c r="O111" s="1">
        <f t="shared" si="37"/>
        <v>994.63187926152023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38"/>
        <v>1.4E-2</v>
      </c>
      <c r="B112" s="1">
        <f t="shared" si="32"/>
        <v>50.678663348241422</v>
      </c>
      <c r="C112">
        <v>3000</v>
      </c>
      <c r="D112" s="2">
        <v>3.6012296881862103</v>
      </c>
      <c r="E112" s="1">
        <f t="shared" si="33"/>
        <v>162.83320158102768</v>
      </c>
      <c r="F112" s="1">
        <f t="shared" si="23"/>
        <v>651.33280632411072</v>
      </c>
      <c r="G112" s="8">
        <f t="shared" si="39"/>
        <v>241.11489230769138</v>
      </c>
      <c r="H112">
        <v>315</v>
      </c>
      <c r="I112">
        <v>295</v>
      </c>
      <c r="J112" s="1">
        <v>296.30583985485305</v>
      </c>
      <c r="K112" s="2">
        <f t="shared" si="34"/>
        <v>18.694160145146952</v>
      </c>
      <c r="L112" s="8">
        <v>927.81004328520146</v>
      </c>
      <c r="M112" s="1">
        <f t="shared" si="35"/>
        <v>6.8504734225745754</v>
      </c>
      <c r="N112" s="1">
        <f t="shared" si="36"/>
        <v>4180.8075132485983</v>
      </c>
      <c r="O112" s="1">
        <f t="shared" si="37"/>
        <v>994.5013674428119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38"/>
        <v>0.02</v>
      </c>
      <c r="B113" s="1">
        <f t="shared" si="32"/>
        <v>72.412644321815137</v>
      </c>
      <c r="C113">
        <v>3000</v>
      </c>
      <c r="D113" s="2">
        <v>3.6012296881862103</v>
      </c>
      <c r="E113" s="1">
        <f t="shared" si="33"/>
        <v>162.83320158102768</v>
      </c>
      <c r="F113" s="1">
        <f t="shared" si="23"/>
        <v>651.33280632411072</v>
      </c>
      <c r="G113" s="8">
        <f t="shared" si="39"/>
        <v>401.35953846153689</v>
      </c>
      <c r="H113">
        <v>315</v>
      </c>
      <c r="I113">
        <v>295</v>
      </c>
      <c r="J113" s="1">
        <v>297.94249312440934</v>
      </c>
      <c r="K113" s="2">
        <f t="shared" si="34"/>
        <v>17.057506875590661</v>
      </c>
      <c r="L113" s="8">
        <v>1207.9024723864577</v>
      </c>
      <c r="M113" s="1">
        <f t="shared" si="35"/>
        <v>8.900458618082288</v>
      </c>
      <c r="N113" s="1">
        <f t="shared" si="36"/>
        <v>4180.3304352230462</v>
      </c>
      <c r="O113" s="1">
        <f t="shared" si="37"/>
        <v>994.30148801110931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38"/>
        <v>2.5999999999999999E-2</v>
      </c>
      <c r="B114" s="1">
        <f t="shared" si="32"/>
        <v>94.15640205692641</v>
      </c>
      <c r="C114">
        <v>3000</v>
      </c>
      <c r="D114" s="2">
        <v>3.6012296881862103</v>
      </c>
      <c r="E114" s="1">
        <f t="shared" si="33"/>
        <v>162.83320158102768</v>
      </c>
      <c r="F114" s="1">
        <f t="shared" si="23"/>
        <v>651.33280632411072</v>
      </c>
      <c r="G114" s="8">
        <f t="shared" si="39"/>
        <v>595.74999999999773</v>
      </c>
      <c r="H114">
        <v>315</v>
      </c>
      <c r="I114">
        <v>295</v>
      </c>
      <c r="J114" s="1">
        <v>299.56234023488321</v>
      </c>
      <c r="K114" s="2">
        <f t="shared" si="34"/>
        <v>15.437659765116791</v>
      </c>
      <c r="L114" s="8">
        <v>1419.8663682071565</v>
      </c>
      <c r="M114" s="1">
        <f t="shared" si="35"/>
        <v>10.44569698230031</v>
      </c>
      <c r="N114" s="1">
        <f t="shared" si="36"/>
        <v>4179.9280088572177</v>
      </c>
      <c r="O114" s="1">
        <f t="shared" si="37"/>
        <v>994.09066144445478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38"/>
        <v>3.2000000000000001E-2</v>
      </c>
      <c r="B115" s="1">
        <f t="shared" si="32"/>
        <v>115.9079276002317</v>
      </c>
      <c r="C115">
        <v>3000</v>
      </c>
      <c r="D115" s="2">
        <v>3.6012296881862103</v>
      </c>
      <c r="E115" s="1">
        <f t="shared" si="33"/>
        <v>162.83320158102768</v>
      </c>
      <c r="F115" s="1">
        <f t="shared" si="23"/>
        <v>651.33280632411072</v>
      </c>
      <c r="G115" s="8">
        <f t="shared" si="39"/>
        <v>824.28627692307418</v>
      </c>
      <c r="H115">
        <v>315</v>
      </c>
      <c r="I115">
        <v>295</v>
      </c>
      <c r="J115" s="1">
        <v>301.00490045893156</v>
      </c>
      <c r="K115" s="2">
        <f t="shared" si="34"/>
        <v>13.995099541068441</v>
      </c>
      <c r="L115" s="8">
        <v>1583.1154121412055</v>
      </c>
      <c r="M115" s="1">
        <f t="shared" si="35"/>
        <v>11.631987000831074</v>
      </c>
      <c r="N115" s="1">
        <f t="shared" si="36"/>
        <v>4179.6237789988445</v>
      </c>
      <c r="O115" s="1">
        <f t="shared" si="37"/>
        <v>993.89232803235552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38"/>
        <v>3.7999999999999999E-2</v>
      </c>
      <c r="B116" s="1">
        <f t="shared" si="32"/>
        <v>137.6654452113336</v>
      </c>
      <c r="C116">
        <v>3000</v>
      </c>
      <c r="D116" s="2">
        <v>3.6012296881862103</v>
      </c>
      <c r="E116" s="1">
        <f t="shared" si="33"/>
        <v>162.83320158102768</v>
      </c>
      <c r="F116" s="1">
        <f t="shared" si="23"/>
        <v>651.33280632411072</v>
      </c>
      <c r="G116" s="8">
        <f t="shared" si="39"/>
        <v>1086.9683692307658</v>
      </c>
      <c r="H116">
        <v>315</v>
      </c>
      <c r="I116">
        <v>295</v>
      </c>
      <c r="J116" s="1">
        <v>302.24947329275494</v>
      </c>
      <c r="K116" s="2">
        <f t="shared" si="34"/>
        <v>12.750526707245058</v>
      </c>
      <c r="L116" s="8">
        <v>1711.7928973708472</v>
      </c>
      <c r="M116" s="1">
        <f t="shared" si="35"/>
        <v>12.564528258450574</v>
      </c>
      <c r="N116" s="1">
        <f t="shared" si="36"/>
        <v>4179.3993401455436</v>
      </c>
      <c r="O116" s="1">
        <f t="shared" si="37"/>
        <v>993.7134172630972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38"/>
        <v>4.3999999999999997E-2</v>
      </c>
      <c r="B117" s="1">
        <f t="shared" si="32"/>
        <v>159.42758535796284</v>
      </c>
      <c r="C117">
        <v>3000</v>
      </c>
      <c r="D117" s="2">
        <v>3.6012296881862103</v>
      </c>
      <c r="E117" s="1">
        <f t="shared" si="33"/>
        <v>162.83320158102768</v>
      </c>
      <c r="F117" s="1">
        <f t="shared" si="23"/>
        <v>651.33280632411072</v>
      </c>
      <c r="G117" s="8">
        <f t="shared" si="39"/>
        <v>1383.7962769230728</v>
      </c>
      <c r="H117">
        <v>315</v>
      </c>
      <c r="I117">
        <v>295</v>
      </c>
      <c r="J117" s="1">
        <v>303.31572105146495</v>
      </c>
      <c r="K117" s="2">
        <f t="shared" si="34"/>
        <v>11.684278948535052</v>
      </c>
      <c r="L117" s="8">
        <v>1815.4703866223365</v>
      </c>
      <c r="M117" s="1">
        <f t="shared" si="35"/>
        <v>13.314136296453794</v>
      </c>
      <c r="N117" s="1">
        <f t="shared" si="36"/>
        <v>4179.2331827598955</v>
      </c>
      <c r="O117" s="1">
        <f t="shared" si="37"/>
        <v>993.55453226205736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38"/>
        <v>0.05</v>
      </c>
      <c r="B118" s="1">
        <f t="shared" si="32"/>
        <v>181.19332687999253</v>
      </c>
      <c r="C118">
        <v>3000</v>
      </c>
      <c r="D118" s="2">
        <v>3.6012296881862103</v>
      </c>
      <c r="E118" s="1">
        <f t="shared" si="33"/>
        <v>162.83320158102768</v>
      </c>
      <c r="F118" s="1">
        <f t="shared" si="23"/>
        <v>651.33280632411072</v>
      </c>
      <c r="G118" s="8">
        <f t="shared" si="39"/>
        <v>1714.7699999999959</v>
      </c>
      <c r="H118">
        <v>315</v>
      </c>
      <c r="I118">
        <v>295</v>
      </c>
      <c r="J118" s="1">
        <v>304.23121121590037</v>
      </c>
      <c r="K118" s="2">
        <f t="shared" si="34"/>
        <v>10.768788784099627</v>
      </c>
      <c r="L118" s="8">
        <v>1900.6318938751883</v>
      </c>
      <c r="M118" s="1">
        <f t="shared" si="35"/>
        <v>13.928603901282095</v>
      </c>
      <c r="N118" s="1">
        <f t="shared" si="36"/>
        <v>4179.1085517909451</v>
      </c>
      <c r="O118" s="1">
        <f t="shared" si="37"/>
        <v>993.4140682742534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38"/>
        <v>5.6000000000000001E-2</v>
      </c>
      <c r="B119" s="1">
        <f t="shared" si="32"/>
        <v>202.96191080586468</v>
      </c>
      <c r="C119">
        <v>3000</v>
      </c>
      <c r="D119" s="2">
        <v>3.6012296881862103</v>
      </c>
      <c r="E119" s="1">
        <f t="shared" si="33"/>
        <v>162.83320158102768</v>
      </c>
      <c r="F119" s="1">
        <f t="shared" si="23"/>
        <v>651.33280632411072</v>
      </c>
      <c r="G119" s="8">
        <f t="shared" si="39"/>
        <v>2079.8895384615334</v>
      </c>
      <c r="H119">
        <v>315</v>
      </c>
      <c r="I119">
        <v>295</v>
      </c>
      <c r="J119" s="1">
        <v>305.02177416880255</v>
      </c>
      <c r="K119" s="2">
        <f t="shared" si="34"/>
        <v>9.9782258311974488</v>
      </c>
      <c r="L119" s="8">
        <v>1971.7568216320385</v>
      </c>
      <c r="M119" s="1">
        <f t="shared" si="35"/>
        <v>14.440851354467197</v>
      </c>
      <c r="N119" s="1">
        <f t="shared" si="36"/>
        <v>4179.0135660312235</v>
      </c>
      <c r="O119" s="1">
        <f t="shared" si="37"/>
        <v>993.28982073307657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38"/>
        <v>6.2E-2</v>
      </c>
      <c r="B120" s="1">
        <f t="shared" si="32"/>
        <v>224.73276856642795</v>
      </c>
      <c r="C120">
        <v>3000</v>
      </c>
      <c r="D120" s="2">
        <v>3.6012296881862103</v>
      </c>
      <c r="E120" s="1">
        <f t="shared" si="33"/>
        <v>162.83320158102768</v>
      </c>
      <c r="F120" s="1">
        <f t="shared" si="23"/>
        <v>651.33280632411072</v>
      </c>
      <c r="G120" s="8">
        <f t="shared" si="39"/>
        <v>2479.1548923076866</v>
      </c>
      <c r="H120">
        <v>315</v>
      </c>
      <c r="I120">
        <v>295</v>
      </c>
      <c r="J120" s="1">
        <v>305.7092034841607</v>
      </c>
      <c r="K120" s="2">
        <f t="shared" si="34"/>
        <v>9.290796515839304</v>
      </c>
      <c r="L120" s="8">
        <v>2032.0138547242184</v>
      </c>
      <c r="M120" s="1">
        <f t="shared" si="35"/>
        <v>14.874109334839732</v>
      </c>
      <c r="N120" s="1">
        <f t="shared" si="36"/>
        <v>4178.9399926243768</v>
      </c>
      <c r="O120" s="1">
        <f t="shared" si="37"/>
        <v>993.17959469726861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38"/>
        <v>6.8000000000000005E-2</v>
      </c>
      <c r="B121" s="1">
        <f t="shared" si="32"/>
        <v>246.50546909587695</v>
      </c>
      <c r="C121">
        <v>3000</v>
      </c>
      <c r="D121" s="2">
        <v>3.6012296881862103</v>
      </c>
      <c r="E121" s="1">
        <f t="shared" si="33"/>
        <v>162.83320158102768</v>
      </c>
      <c r="F121" s="1">
        <f t="shared" si="23"/>
        <v>651.33280632411072</v>
      </c>
      <c r="G121" s="8">
        <f t="shared" si="39"/>
        <v>2912.5660615384559</v>
      </c>
      <c r="H121">
        <v>315</v>
      </c>
      <c r="I121">
        <v>295</v>
      </c>
      <c r="J121" s="1">
        <v>306.31123227645026</v>
      </c>
      <c r="K121" s="2">
        <f t="shared" si="34"/>
        <v>8.6887677235497449</v>
      </c>
      <c r="L121" s="8">
        <v>2083.6973256781521</v>
      </c>
      <c r="M121" s="1">
        <f t="shared" si="35"/>
        <v>15.245162954277811</v>
      </c>
      <c r="N121" s="1">
        <f t="shared" si="36"/>
        <v>4178.8821201665551</v>
      </c>
      <c r="O121" s="1">
        <f t="shared" si="37"/>
        <v>993.08141477699382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38"/>
        <v>7.3999999999999996E-2</v>
      </c>
      <c r="B122" s="1">
        <f t="shared" si="32"/>
        <v>268.27855473972977</v>
      </c>
      <c r="C122">
        <v>3000</v>
      </c>
      <c r="D122" s="2">
        <v>3.6012296881862103</v>
      </c>
      <c r="E122" s="1">
        <f t="shared" si="33"/>
        <v>162.83320158102768</v>
      </c>
      <c r="F122" s="1">
        <f t="shared" si="23"/>
        <v>651.33280632411072</v>
      </c>
      <c r="G122" s="8">
        <f t="shared" si="39"/>
        <v>3380.1230461538389</v>
      </c>
      <c r="H122">
        <v>315</v>
      </c>
      <c r="I122">
        <v>295</v>
      </c>
      <c r="J122" s="1">
        <v>306.81708188885983</v>
      </c>
      <c r="K122" s="2">
        <f t="shared" si="34"/>
        <v>8.1829181111401681</v>
      </c>
      <c r="L122" s="8">
        <v>2126.4064101805543</v>
      </c>
      <c r="M122" s="1">
        <f t="shared" si="35"/>
        <v>15.551374322386632</v>
      </c>
      <c r="N122" s="1">
        <f t="shared" si="36"/>
        <v>4178.8380230368266</v>
      </c>
      <c r="O122" s="1">
        <f t="shared" si="37"/>
        <v>992.99774541594547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38"/>
        <v>8.0000000000000002E-3</v>
      </c>
      <c r="B123" s="1">
        <f t="shared" si="32"/>
        <v>28.955294525799992</v>
      </c>
      <c r="C123">
        <f t="shared" ref="C123:C154" si="40">C111+500</f>
        <v>3500</v>
      </c>
      <c r="D123" s="2">
        <v>4.2251965446640316</v>
      </c>
      <c r="E123" s="1">
        <f t="shared" si="33"/>
        <v>191.04648696352885</v>
      </c>
      <c r="F123" s="1">
        <f t="shared" si="23"/>
        <v>764.1859478541154</v>
      </c>
      <c r="G123" s="8">
        <f t="shared" si="39"/>
        <v>115.01606153846123</v>
      </c>
      <c r="H123">
        <v>315</v>
      </c>
      <c r="I123">
        <v>295</v>
      </c>
      <c r="J123" s="1">
        <v>295.12870488800098</v>
      </c>
      <c r="K123" s="2">
        <f t="shared" si="34"/>
        <v>19.871295111999018</v>
      </c>
      <c r="L123" s="8">
        <v>585.29978714735637</v>
      </c>
      <c r="M123" s="1">
        <f t="shared" si="35"/>
        <v>3.9380561111746402</v>
      </c>
      <c r="N123" s="1">
        <f t="shared" si="36"/>
        <v>4181.1974577282444</v>
      </c>
      <c r="O123" s="1">
        <f t="shared" si="37"/>
        <v>994.63674853448231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38"/>
        <v>1.4E-2</v>
      </c>
      <c r="B124" s="1">
        <f t="shared" si="32"/>
        <v>50.677456767656302</v>
      </c>
      <c r="C124">
        <f t="shared" si="40"/>
        <v>3500</v>
      </c>
      <c r="D124" s="2">
        <v>4.2251965446640316</v>
      </c>
      <c r="E124" s="1">
        <f t="shared" si="33"/>
        <v>191.04648696352885</v>
      </c>
      <c r="F124" s="1">
        <f t="shared" si="23"/>
        <v>764.1859478541154</v>
      </c>
      <c r="G124" s="8">
        <f t="shared" si="39"/>
        <v>241.11489230769138</v>
      </c>
      <c r="H124">
        <v>315</v>
      </c>
      <c r="I124">
        <v>295</v>
      </c>
      <c r="J124" s="1">
        <v>296.10432991262365</v>
      </c>
      <c r="K124" s="2">
        <f t="shared" si="34"/>
        <v>18.895670087376345</v>
      </c>
      <c r="L124" s="8">
        <v>972.13670693706263</v>
      </c>
      <c r="M124" s="1">
        <f t="shared" si="35"/>
        <v>6.5236361999903476</v>
      </c>
      <c r="N124" s="1">
        <f t="shared" si="36"/>
        <v>4180.8714136733142</v>
      </c>
      <c r="O124" s="1">
        <f t="shared" si="37"/>
        <v>994.52504554582572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38"/>
        <v>0.02</v>
      </c>
      <c r="B125" s="1">
        <f t="shared" si="32"/>
        <v>72.409650946664328</v>
      </c>
      <c r="C125">
        <f t="shared" si="40"/>
        <v>3500</v>
      </c>
      <c r="D125" s="2">
        <v>4.2251965446640316</v>
      </c>
      <c r="E125" s="1">
        <f t="shared" si="33"/>
        <v>191.04648696352885</v>
      </c>
      <c r="F125" s="1">
        <f t="shared" si="23"/>
        <v>764.1859478541154</v>
      </c>
      <c r="G125" s="8">
        <f t="shared" si="39"/>
        <v>401.35953846153689</v>
      </c>
      <c r="H125">
        <v>315</v>
      </c>
      <c r="I125">
        <v>295</v>
      </c>
      <c r="J125" s="1">
        <v>297.61468472761931</v>
      </c>
      <c r="K125" s="2">
        <f t="shared" si="34"/>
        <v>17.385315272380694</v>
      </c>
      <c r="L125" s="8">
        <v>1276.2169520125112</v>
      </c>
      <c r="M125" s="1">
        <f t="shared" si="35"/>
        <v>8.5448793047278429</v>
      </c>
      <c r="N125" s="1">
        <f t="shared" si="36"/>
        <v>4180.4201450372157</v>
      </c>
      <c r="O125" s="1">
        <f t="shared" si="37"/>
        <v>994.34259188784017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38"/>
        <v>2.5999999999999999E-2</v>
      </c>
      <c r="B126" s="1">
        <f t="shared" si="32"/>
        <v>94.151381755313608</v>
      </c>
      <c r="C126">
        <f t="shared" si="40"/>
        <v>3500</v>
      </c>
      <c r="D126" s="2">
        <v>4.2251965446640316</v>
      </c>
      <c r="E126" s="1">
        <f t="shared" si="33"/>
        <v>191.04648696352885</v>
      </c>
      <c r="F126" s="1">
        <f t="shared" si="23"/>
        <v>764.1859478541154</v>
      </c>
      <c r="G126" s="8">
        <f t="shared" si="39"/>
        <v>595.74999999999773</v>
      </c>
      <c r="H126">
        <v>315</v>
      </c>
      <c r="I126">
        <v>295</v>
      </c>
      <c r="J126" s="1">
        <v>299.16412829428293</v>
      </c>
      <c r="K126" s="2">
        <f t="shared" si="34"/>
        <v>15.835871705717068</v>
      </c>
      <c r="L126" s="8">
        <v>1509.8876370526982</v>
      </c>
      <c r="M126" s="1">
        <f t="shared" si="35"/>
        <v>10.091521960065279</v>
      </c>
      <c r="N126" s="1">
        <f t="shared" si="36"/>
        <v>4180.0207914758776</v>
      </c>
      <c r="O126" s="1">
        <f t="shared" si="37"/>
        <v>994.14366794162856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38"/>
        <v>3.2000000000000001E-2</v>
      </c>
      <c r="B127" s="1">
        <f t="shared" si="32"/>
        <v>115.90089498727411</v>
      </c>
      <c r="C127">
        <f t="shared" si="40"/>
        <v>3500</v>
      </c>
      <c r="D127" s="2">
        <v>4.2251965446640316</v>
      </c>
      <c r="E127" s="1">
        <f t="shared" si="33"/>
        <v>191.04648696352885</v>
      </c>
      <c r="F127" s="1">
        <f t="shared" si="23"/>
        <v>764.1859478541154</v>
      </c>
      <c r="G127" s="8">
        <f t="shared" si="39"/>
        <v>824.28627692307418</v>
      </c>
      <c r="H127">
        <v>315</v>
      </c>
      <c r="I127">
        <v>295</v>
      </c>
      <c r="J127" s="1">
        <v>300.57373535959567</v>
      </c>
      <c r="K127" s="2">
        <f t="shared" si="34"/>
        <v>14.426264640404327</v>
      </c>
      <c r="L127" s="8">
        <v>1691.7487773229007</v>
      </c>
      <c r="M127" s="1">
        <f t="shared" si="35"/>
        <v>11.291100604382407</v>
      </c>
      <c r="N127" s="1">
        <f t="shared" si="36"/>
        <v>4179.70960012665</v>
      </c>
      <c r="O127" s="1">
        <f t="shared" si="37"/>
        <v>993.95263524625011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38"/>
        <v>3.7999999999999999E-2</v>
      </c>
      <c r="B128" s="1">
        <f t="shared" si="32"/>
        <v>137.65652381972424</v>
      </c>
      <c r="C128">
        <f t="shared" si="40"/>
        <v>3500</v>
      </c>
      <c r="D128" s="2">
        <v>4.2251965446640316</v>
      </c>
      <c r="E128" s="1">
        <f t="shared" si="33"/>
        <v>191.04648696352885</v>
      </c>
      <c r="F128" s="1">
        <f t="shared" si="23"/>
        <v>764.1859478541154</v>
      </c>
      <c r="G128" s="8">
        <f t="shared" si="39"/>
        <v>1086.9683692307658</v>
      </c>
      <c r="H128">
        <v>315</v>
      </c>
      <c r="I128">
        <v>295</v>
      </c>
      <c r="J128" s="1">
        <v>301.80714470965228</v>
      </c>
      <c r="K128" s="2">
        <f t="shared" si="34"/>
        <v>13.192855290347723</v>
      </c>
      <c r="L128" s="8">
        <v>1836.1761889950528</v>
      </c>
      <c r="M128" s="1">
        <f t="shared" si="35"/>
        <v>12.241000929273712</v>
      </c>
      <c r="N128" s="1">
        <f t="shared" si="36"/>
        <v>4179.4752347644362</v>
      </c>
      <c r="O128" s="1">
        <f t="shared" si="37"/>
        <v>993.77781890783513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38"/>
        <v>4.3999999999999997E-2</v>
      </c>
      <c r="B129" s="1">
        <f t="shared" si="32"/>
        <v>159.41693566263285</v>
      </c>
      <c r="C129">
        <f t="shared" si="40"/>
        <v>3500</v>
      </c>
      <c r="D129" s="2">
        <v>4.2251965446640316</v>
      </c>
      <c r="E129" s="1">
        <f t="shared" si="33"/>
        <v>191.04648696352885</v>
      </c>
      <c r="F129" s="1">
        <f t="shared" si="23"/>
        <v>764.1859478541154</v>
      </c>
      <c r="G129" s="8">
        <f t="shared" si="39"/>
        <v>1383.7962769230728</v>
      </c>
      <c r="H129">
        <v>315</v>
      </c>
      <c r="I129">
        <v>295</v>
      </c>
      <c r="J129" s="1">
        <v>302.8744632048639</v>
      </c>
      <c r="K129" s="2">
        <f t="shared" si="34"/>
        <v>12.125536795136099</v>
      </c>
      <c r="L129" s="8">
        <v>1953.1991594317374</v>
      </c>
      <c r="M129" s="1">
        <f t="shared" si="35"/>
        <v>13.008735552622012</v>
      </c>
      <c r="N129" s="1">
        <f t="shared" si="36"/>
        <v>4179.2991275718341</v>
      </c>
      <c r="O129" s="1">
        <f t="shared" si="37"/>
        <v>993.62090571866884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38"/>
        <v>0.05</v>
      </c>
      <c r="B130" s="1">
        <f t="shared" si="32"/>
        <v>181.18111348375399</v>
      </c>
      <c r="C130">
        <f t="shared" si="40"/>
        <v>3500</v>
      </c>
      <c r="D130" s="2">
        <v>4.2251965446640316</v>
      </c>
      <c r="E130" s="1">
        <f t="shared" si="33"/>
        <v>191.04648696352885</v>
      </c>
      <c r="F130" s="1">
        <f t="shared" si="23"/>
        <v>764.1859478541154</v>
      </c>
      <c r="G130" s="8">
        <f t="shared" si="39"/>
        <v>1714.7699999999959</v>
      </c>
      <c r="H130">
        <v>315</v>
      </c>
      <c r="I130">
        <v>295</v>
      </c>
      <c r="J130" s="1">
        <v>303.79775744400416</v>
      </c>
      <c r="K130" s="2">
        <f t="shared" si="34"/>
        <v>11.202242555995838</v>
      </c>
      <c r="L130" s="8">
        <v>2049.7427628118508</v>
      </c>
      <c r="M130" s="1">
        <f t="shared" si="35"/>
        <v>13.640720160114718</v>
      </c>
      <c r="N130" s="1">
        <f t="shared" si="36"/>
        <v>4179.1655499900662</v>
      </c>
      <c r="O130" s="1">
        <f t="shared" si="37"/>
        <v>993.4810341925629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38"/>
        <v>5.6000000000000001E-2</v>
      </c>
      <c r="B131" s="1">
        <f t="shared" si="32"/>
        <v>202.94828860165535</v>
      </c>
      <c r="C131">
        <f t="shared" si="40"/>
        <v>3500</v>
      </c>
      <c r="D131" s="2">
        <v>4.2251965446640316</v>
      </c>
      <c r="E131" s="1">
        <f t="shared" si="33"/>
        <v>191.04648696352885</v>
      </c>
      <c r="F131" s="1">
        <f t="shared" si="23"/>
        <v>764.1859478541154</v>
      </c>
      <c r="G131" s="8">
        <f t="shared" si="39"/>
        <v>2079.8895384615334</v>
      </c>
      <c r="H131">
        <v>315</v>
      </c>
      <c r="I131">
        <v>295</v>
      </c>
      <c r="J131" s="1">
        <v>304.59970521201706</v>
      </c>
      <c r="K131" s="2">
        <f t="shared" si="34"/>
        <v>10.400294787982943</v>
      </c>
      <c r="L131" s="8">
        <v>2130.6550445862777</v>
      </c>
      <c r="M131" s="1">
        <f t="shared" si="35"/>
        <v>14.169341213886602</v>
      </c>
      <c r="N131" s="1">
        <f t="shared" si="36"/>
        <v>4179.0628610671192</v>
      </c>
      <c r="O131" s="1">
        <f t="shared" si="37"/>
        <v>993.35649188793241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38"/>
        <v>6.2E-2</v>
      </c>
      <c r="B132" s="1">
        <f t="shared" si="32"/>
        <v>224.71787777710639</v>
      </c>
      <c r="C132">
        <f t="shared" si="40"/>
        <v>3500</v>
      </c>
      <c r="D132" s="2">
        <v>4.2251965446640316</v>
      </c>
      <c r="E132" s="1">
        <f t="shared" si="33"/>
        <v>191.04648696352885</v>
      </c>
      <c r="F132" s="1">
        <f t="shared" ref="F132:F194" si="41">E132*4</f>
        <v>764.1859478541154</v>
      </c>
      <c r="G132" s="8">
        <f t="shared" si="39"/>
        <v>2479.1548923076866</v>
      </c>
      <c r="H132">
        <v>315</v>
      </c>
      <c r="I132">
        <v>295</v>
      </c>
      <c r="J132" s="1">
        <v>305.30027944051602</v>
      </c>
      <c r="K132" s="2">
        <f t="shared" si="34"/>
        <v>9.6997205594839784</v>
      </c>
      <c r="L132" s="8">
        <v>2199.3993538521686</v>
      </c>
      <c r="M132" s="1">
        <f t="shared" si="35"/>
        <v>14.617671813773081</v>
      </c>
      <c r="N132" s="1">
        <f t="shared" si="36"/>
        <v>4178.9827723189846</v>
      </c>
      <c r="O132" s="1">
        <f t="shared" si="37"/>
        <v>993.24540712060332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38"/>
        <v>6.8000000000000005E-2</v>
      </c>
      <c r="B133" s="1">
        <f t="shared" si="32"/>
        <v>246.48943434293321</v>
      </c>
      <c r="C133">
        <f t="shared" si="40"/>
        <v>3500</v>
      </c>
      <c r="D133" s="2">
        <v>4.2251965446640316</v>
      </c>
      <c r="E133" s="1">
        <f t="shared" si="33"/>
        <v>191.04648696352885</v>
      </c>
      <c r="F133" s="1">
        <f t="shared" si="41"/>
        <v>764.1859478541154</v>
      </c>
      <c r="G133" s="8">
        <f t="shared" si="39"/>
        <v>2912.5660615384559</v>
      </c>
      <c r="H133">
        <v>315</v>
      </c>
      <c r="I133">
        <v>295</v>
      </c>
      <c r="J133" s="1">
        <v>305.9161544788891</v>
      </c>
      <c r="K133" s="2">
        <f t="shared" si="34"/>
        <v>9.0838455211109022</v>
      </c>
      <c r="L133" s="8">
        <v>2258.5025298460064</v>
      </c>
      <c r="M133" s="1">
        <f t="shared" si="35"/>
        <v>15.002506625599942</v>
      </c>
      <c r="N133" s="1">
        <f t="shared" si="36"/>
        <v>4178.9194226343243</v>
      </c>
      <c r="O133" s="1">
        <f t="shared" si="37"/>
        <v>993.14601720176483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38"/>
        <v>7.3999999999999996E-2</v>
      </c>
      <c r="B134" s="1">
        <f t="shared" si="32"/>
        <v>268.26146587732222</v>
      </c>
      <c r="C134">
        <f t="shared" si="40"/>
        <v>3500</v>
      </c>
      <c r="D134" s="2">
        <v>4.2251965446640316</v>
      </c>
      <c r="E134" s="1">
        <f t="shared" si="33"/>
        <v>191.04648696352885</v>
      </c>
      <c r="F134" s="1">
        <f t="shared" si="41"/>
        <v>764.1859478541154</v>
      </c>
      <c r="G134" s="8">
        <f t="shared" si="39"/>
        <v>3380.1230461538389</v>
      </c>
      <c r="H134">
        <v>315</v>
      </c>
      <c r="I134">
        <v>295</v>
      </c>
      <c r="J134" s="1">
        <v>306.43524340604819</v>
      </c>
      <c r="K134" s="2">
        <f t="shared" si="34"/>
        <v>8.5647565939518131</v>
      </c>
      <c r="L134" s="8">
        <v>2307.4389939527064</v>
      </c>
      <c r="M134" s="1">
        <f t="shared" si="35"/>
        <v>15.320686720638625</v>
      </c>
      <c r="N134" s="1">
        <f t="shared" si="36"/>
        <v>4178.8709338993385</v>
      </c>
      <c r="O134" s="1">
        <f t="shared" si="37"/>
        <v>993.06100161931749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38"/>
        <v>8.0000000000000002E-3</v>
      </c>
      <c r="B135" s="1">
        <f t="shared" si="32"/>
        <v>28.95519329919399</v>
      </c>
      <c r="C135">
        <f t="shared" si="40"/>
        <v>4000</v>
      </c>
      <c r="D135" s="2">
        <v>4.8509964357048752</v>
      </c>
      <c r="E135" s="1">
        <f t="shared" si="33"/>
        <v>219.34265483683163</v>
      </c>
      <c r="F135" s="1">
        <f t="shared" si="41"/>
        <v>877.37061934732651</v>
      </c>
      <c r="G135" s="8">
        <f t="shared" si="39"/>
        <v>115.01606153846123</v>
      </c>
      <c r="H135">
        <v>315</v>
      </c>
      <c r="I135">
        <v>295</v>
      </c>
      <c r="J135" s="1">
        <v>295.09763105035375</v>
      </c>
      <c r="K135" s="2">
        <f t="shared" si="34"/>
        <v>19.902368949646245</v>
      </c>
      <c r="L135" s="8">
        <v>602.86037600064128</v>
      </c>
      <c r="M135" s="1">
        <f t="shared" si="35"/>
        <v>3.7394357653958865</v>
      </c>
      <c r="N135" s="1">
        <f t="shared" si="36"/>
        <v>4181.2083040003954</v>
      </c>
      <c r="O135" s="1">
        <f t="shared" si="37"/>
        <v>994.64022575879983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38"/>
        <v>1.4E-2</v>
      </c>
      <c r="B136" s="1">
        <f t="shared" si="32"/>
        <v>50.67649067841301</v>
      </c>
      <c r="C136">
        <f t="shared" si="40"/>
        <v>4000</v>
      </c>
      <c r="D136" s="2">
        <v>4.8509964357048752</v>
      </c>
      <c r="E136" s="1">
        <f t="shared" si="33"/>
        <v>219.34265483683163</v>
      </c>
      <c r="F136" s="1">
        <f t="shared" si="41"/>
        <v>877.37061934732651</v>
      </c>
      <c r="G136" s="8">
        <f t="shared" si="39"/>
        <v>241.11489230769138</v>
      </c>
      <c r="H136">
        <v>315</v>
      </c>
      <c r="I136">
        <v>295</v>
      </c>
      <c r="J136" s="1">
        <v>295.94169471082961</v>
      </c>
      <c r="K136" s="2">
        <f t="shared" si="34"/>
        <v>19.058305289170391</v>
      </c>
      <c r="L136" s="8">
        <v>1008.372402003632</v>
      </c>
      <c r="M136" s="1">
        <f t="shared" si="35"/>
        <v>6.2367515119073547</v>
      </c>
      <c r="N136" s="1">
        <f t="shared" si="36"/>
        <v>4180.9238361215348</v>
      </c>
      <c r="O136" s="1">
        <f t="shared" si="37"/>
        <v>994.54400502655972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38"/>
        <v>0.02</v>
      </c>
      <c r="B137" s="1">
        <f t="shared" si="32"/>
        <v>72.407145315936759</v>
      </c>
      <c r="C137">
        <f t="shared" si="40"/>
        <v>4000</v>
      </c>
      <c r="D137" s="2">
        <v>4.8509964357048752</v>
      </c>
      <c r="E137" s="1">
        <f t="shared" si="33"/>
        <v>219.34265483683163</v>
      </c>
      <c r="F137" s="1">
        <f t="shared" si="41"/>
        <v>877.37061934732651</v>
      </c>
      <c r="G137" s="8">
        <f t="shared" si="39"/>
        <v>401.35953846153689</v>
      </c>
      <c r="H137">
        <v>315</v>
      </c>
      <c r="I137">
        <v>295</v>
      </c>
      <c r="J137" s="1">
        <v>297.33694547737707</v>
      </c>
      <c r="K137" s="2">
        <f t="shared" si="34"/>
        <v>17.663054522622929</v>
      </c>
      <c r="L137" s="8">
        <v>1333.4900379126857</v>
      </c>
      <c r="M137" s="1">
        <f t="shared" si="35"/>
        <v>8.2272844404017267</v>
      </c>
      <c r="N137" s="1">
        <f t="shared" si="36"/>
        <v>4180.4984082533001</v>
      </c>
      <c r="O137" s="1">
        <f t="shared" si="37"/>
        <v>994.37700085868266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38"/>
        <v>2.5999999999999999E-2</v>
      </c>
      <c r="B138" s="1">
        <f t="shared" si="32"/>
        <v>94.147073921754469</v>
      </c>
      <c r="C138">
        <f t="shared" si="40"/>
        <v>4000</v>
      </c>
      <c r="D138" s="2">
        <v>4.8509964357048752</v>
      </c>
      <c r="E138" s="1">
        <f t="shared" si="33"/>
        <v>219.34265483683163</v>
      </c>
      <c r="F138" s="1">
        <f t="shared" si="41"/>
        <v>877.37061934732651</v>
      </c>
      <c r="G138" s="8">
        <f t="shared" si="39"/>
        <v>595.74999999999773</v>
      </c>
      <c r="H138">
        <v>315</v>
      </c>
      <c r="I138">
        <v>295</v>
      </c>
      <c r="J138" s="1">
        <v>298.81772694106536</v>
      </c>
      <c r="K138" s="2">
        <f t="shared" si="34"/>
        <v>16.182273058934641</v>
      </c>
      <c r="L138" s="8">
        <v>1586.8390132698889</v>
      </c>
      <c r="M138" s="1">
        <f t="shared" si="35"/>
        <v>9.7714492613347357</v>
      </c>
      <c r="N138" s="1">
        <f t="shared" si="36"/>
        <v>4180.1047152500232</v>
      </c>
      <c r="O138" s="1">
        <f t="shared" si="37"/>
        <v>994.18915640215073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38"/>
        <v>3.2000000000000001E-2</v>
      </c>
      <c r="B139" s="1">
        <f t="shared" ref="B139:B170" si="42">A139/O139*3600*1000</f>
        <v>115.89476051693785</v>
      </c>
      <c r="C139">
        <f t="shared" si="40"/>
        <v>4000</v>
      </c>
      <c r="D139" s="2">
        <v>4.8509964357048752</v>
      </c>
      <c r="E139" s="1">
        <f t="shared" ref="E139:E170" si="43">D139*0.01256*3600</f>
        <v>219.34265483683163</v>
      </c>
      <c r="F139" s="1">
        <f t="shared" si="41"/>
        <v>877.37061934732651</v>
      </c>
      <c r="G139" s="8">
        <f t="shared" si="39"/>
        <v>824.28627692307418</v>
      </c>
      <c r="H139">
        <v>315</v>
      </c>
      <c r="I139">
        <v>295</v>
      </c>
      <c r="J139" s="1">
        <v>300.19239268516594</v>
      </c>
      <c r="K139" s="2">
        <f t="shared" ref="K139:K170" si="44">H139-J139</f>
        <v>14.807607314834058</v>
      </c>
      <c r="L139" s="8">
        <v>1785.9303342253584</v>
      </c>
      <c r="M139" s="1">
        <f t="shared" ref="M139:M170" si="45">((H139-I139)-(J139-I139))/(LN((H139-I139)/(J139-I139)))</f>
        <v>10.98049220804146</v>
      </c>
      <c r="N139" s="1">
        <f t="shared" ref="N139:N170" si="46">((W139 + X139*H139 +Y139*H139^2 +  Z139*H139^3)+(W139 + X139*J139 + Y139*J139^2 +  Z139*J139^3))/2</f>
        <v>4179.7890948797558</v>
      </c>
      <c r="O139" s="1">
        <f t="shared" ref="O139:O170" si="47">((S139 + T139*H139 + U139*H139^2 +  V139*H139^3)+(S139 + T139*J139 + U139*J139^2 +  V139*J139^3))/2</f>
        <v>994.00524653712614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38"/>
        <v>3.7999999999999999E-2</v>
      </c>
      <c r="B140" s="1">
        <f t="shared" si="42"/>
        <v>137.64864892780841</v>
      </c>
      <c r="C140">
        <f t="shared" si="40"/>
        <v>4000</v>
      </c>
      <c r="D140" s="2">
        <v>4.8509964357048752</v>
      </c>
      <c r="E140" s="1">
        <f t="shared" si="43"/>
        <v>219.34265483683163</v>
      </c>
      <c r="F140" s="1">
        <f t="shared" si="41"/>
        <v>877.37061934732651</v>
      </c>
      <c r="G140" s="8">
        <f t="shared" si="39"/>
        <v>1086.9683692307658</v>
      </c>
      <c r="H140">
        <v>315</v>
      </c>
      <c r="I140">
        <v>295</v>
      </c>
      <c r="J140" s="1">
        <v>301.41143265991008</v>
      </c>
      <c r="K140" s="2">
        <f t="shared" si="44"/>
        <v>13.588567340089924</v>
      </c>
      <c r="L140" s="8">
        <v>1945.1474155413998</v>
      </c>
      <c r="M140" s="1">
        <f t="shared" si="45"/>
        <v>11.944423178584335</v>
      </c>
      <c r="N140" s="1">
        <f t="shared" si="46"/>
        <v>4179.5467220012715</v>
      </c>
      <c r="O140" s="1">
        <f t="shared" si="47"/>
        <v>993.83467302862152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38"/>
        <v>4.3999999999999997E-2</v>
      </c>
      <c r="B141" s="1">
        <f t="shared" si="42"/>
        <v>159.40744994804612</v>
      </c>
      <c r="C141">
        <f t="shared" si="40"/>
        <v>4000</v>
      </c>
      <c r="D141" s="2">
        <v>4.8509964357048752</v>
      </c>
      <c r="E141" s="1">
        <f t="shared" si="43"/>
        <v>219.34265483683163</v>
      </c>
      <c r="F141" s="1">
        <f t="shared" si="41"/>
        <v>877.37061934732651</v>
      </c>
      <c r="G141" s="8">
        <f t="shared" si="39"/>
        <v>1383.7962769230728</v>
      </c>
      <c r="H141">
        <v>315</v>
      </c>
      <c r="I141">
        <v>295</v>
      </c>
      <c r="J141" s="1">
        <v>302.47639609247426</v>
      </c>
      <c r="K141" s="2">
        <f t="shared" si="44"/>
        <v>12.523603907525739</v>
      </c>
      <c r="L141" s="8">
        <v>2074.8316024628548</v>
      </c>
      <c r="M141" s="1">
        <f t="shared" si="45"/>
        <v>12.727480278669805</v>
      </c>
      <c r="N141" s="1">
        <f t="shared" si="46"/>
        <v>4179.3620161223871</v>
      </c>
      <c r="O141" s="1">
        <f t="shared" si="47"/>
        <v>993.68003221697302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38"/>
        <v>0.05</v>
      </c>
      <c r="B142" s="1">
        <f t="shared" si="42"/>
        <v>181.17015725553424</v>
      </c>
      <c r="C142">
        <f t="shared" si="40"/>
        <v>4000</v>
      </c>
      <c r="D142" s="2">
        <v>4.8509964357048752</v>
      </c>
      <c r="E142" s="1">
        <f t="shared" si="43"/>
        <v>219.34265483683163</v>
      </c>
      <c r="F142" s="1">
        <f t="shared" si="41"/>
        <v>877.37061934732651</v>
      </c>
      <c r="G142" s="8">
        <f t="shared" si="39"/>
        <v>1714.7699999999959</v>
      </c>
      <c r="H142">
        <v>315</v>
      </c>
      <c r="I142">
        <v>295</v>
      </c>
      <c r="J142" s="1">
        <v>303.40422637100079</v>
      </c>
      <c r="K142" s="2">
        <f t="shared" si="44"/>
        <v>11.595773628999211</v>
      </c>
      <c r="L142" s="8">
        <v>2182.2577588240006</v>
      </c>
      <c r="M142" s="1">
        <f t="shared" si="45"/>
        <v>13.374632447775918</v>
      </c>
      <c r="N142" s="1">
        <f t="shared" si="46"/>
        <v>4179.2204238638906</v>
      </c>
      <c r="O142" s="1">
        <f t="shared" si="47"/>
        <v>993.54111475498826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ref="A143:A174" si="48">A131</f>
        <v>5.6000000000000001E-2</v>
      </c>
      <c r="B143" s="1">
        <f t="shared" si="42"/>
        <v>202.93599795254383</v>
      </c>
      <c r="C143">
        <f t="shared" si="40"/>
        <v>4000</v>
      </c>
      <c r="D143" s="2">
        <v>4.8509964357048752</v>
      </c>
      <c r="E143" s="1">
        <f t="shared" si="43"/>
        <v>219.34265483683163</v>
      </c>
      <c r="F143" s="1">
        <f t="shared" si="41"/>
        <v>877.37061934732651</v>
      </c>
      <c r="G143" s="8">
        <f t="shared" ref="G143:G174" si="49">G131</f>
        <v>2079.8895384615334</v>
      </c>
      <c r="H143">
        <v>315</v>
      </c>
      <c r="I143">
        <v>295</v>
      </c>
      <c r="J143" s="1">
        <v>304.21457486348515</v>
      </c>
      <c r="K143" s="2">
        <f t="shared" si="44"/>
        <v>10.785425136514846</v>
      </c>
      <c r="L143" s="8">
        <v>2272.5847271062685</v>
      </c>
      <c r="M143" s="1">
        <f t="shared" si="45"/>
        <v>13.917650596115211</v>
      </c>
      <c r="N143" s="1">
        <f t="shared" si="46"/>
        <v>4179.1106739940597</v>
      </c>
      <c r="O143" s="1">
        <f t="shared" si="47"/>
        <v>993.41665369366228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si="48"/>
        <v>6.2E-2</v>
      </c>
      <c r="B144" s="1">
        <f t="shared" si="42"/>
        <v>224.70437841300509</v>
      </c>
      <c r="C144">
        <f t="shared" si="40"/>
        <v>4000</v>
      </c>
      <c r="D144" s="2">
        <v>4.8509964357048752</v>
      </c>
      <c r="E144" s="1">
        <f t="shared" si="43"/>
        <v>219.34265483683163</v>
      </c>
      <c r="F144" s="1">
        <f t="shared" si="41"/>
        <v>877.37061934732651</v>
      </c>
      <c r="G144" s="8">
        <f t="shared" si="49"/>
        <v>2479.1548923076866</v>
      </c>
      <c r="H144">
        <v>315</v>
      </c>
      <c r="I144">
        <v>295</v>
      </c>
      <c r="J144" s="1">
        <v>304.92561827287295</v>
      </c>
      <c r="K144" s="2">
        <f t="shared" si="44"/>
        <v>10.074381727127047</v>
      </c>
      <c r="L144" s="8">
        <v>2349.5329941591904</v>
      </c>
      <c r="M144" s="1">
        <f t="shared" si="45"/>
        <v>14.379378496534237</v>
      </c>
      <c r="N144" s="1">
        <f t="shared" si="46"/>
        <v>4179.0245155266366</v>
      </c>
      <c r="O144" s="1">
        <f t="shared" si="47"/>
        <v>993.30507743716475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48"/>
        <v>6.8000000000000005E-2</v>
      </c>
      <c r="B145" s="1">
        <f t="shared" si="42"/>
        <v>246.47483962657131</v>
      </c>
      <c r="C145">
        <f t="shared" si="40"/>
        <v>4000</v>
      </c>
      <c r="D145" s="2">
        <v>4.8509964357048752</v>
      </c>
      <c r="E145" s="1">
        <f t="shared" si="43"/>
        <v>219.34265483683163</v>
      </c>
      <c r="F145" s="1">
        <f t="shared" si="41"/>
        <v>877.37061934732651</v>
      </c>
      <c r="G145" s="8">
        <f t="shared" si="49"/>
        <v>2912.5660615384559</v>
      </c>
      <c r="H145">
        <v>315</v>
      </c>
      <c r="I145">
        <v>295</v>
      </c>
      <c r="J145" s="1">
        <v>305.55295682925913</v>
      </c>
      <c r="K145" s="2">
        <f t="shared" si="44"/>
        <v>9.4470431707408693</v>
      </c>
      <c r="L145" s="8">
        <v>2415.8369303083791</v>
      </c>
      <c r="M145" s="1">
        <f t="shared" si="45"/>
        <v>14.776562256443226</v>
      </c>
      <c r="N145" s="1">
        <f t="shared" si="46"/>
        <v>4178.9560008541193</v>
      </c>
      <c r="O145" s="1">
        <f t="shared" si="47"/>
        <v>993.20482516954348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48"/>
        <v>7.3999999999999996E-2</v>
      </c>
      <c r="B146" s="1">
        <f t="shared" si="42"/>
        <v>268.24586106998487</v>
      </c>
      <c r="C146">
        <f t="shared" si="40"/>
        <v>4000</v>
      </c>
      <c r="D146" s="2">
        <v>4.8509964357048752</v>
      </c>
      <c r="E146" s="1">
        <f t="shared" si="43"/>
        <v>219.34265483683163</v>
      </c>
      <c r="F146" s="1">
        <f t="shared" si="41"/>
        <v>877.37061934732651</v>
      </c>
      <c r="G146" s="8">
        <f t="shared" si="49"/>
        <v>3380.1230461538389</v>
      </c>
      <c r="H146">
        <v>315</v>
      </c>
      <c r="I146">
        <v>295</v>
      </c>
      <c r="J146" s="1">
        <v>306.08326647575876</v>
      </c>
      <c r="K146" s="2">
        <f t="shared" si="44"/>
        <v>8.9167335242412378</v>
      </c>
      <c r="L146" s="8">
        <v>2470.8368209042847</v>
      </c>
      <c r="M146" s="1">
        <f t="shared" si="45"/>
        <v>15.105533717735319</v>
      </c>
      <c r="N146" s="1">
        <f t="shared" si="46"/>
        <v>4178.9033322083005</v>
      </c>
      <c r="O146" s="1">
        <f t="shared" si="47"/>
        <v>993.11877147844109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48"/>
        <v>8.0000000000000002E-3</v>
      </c>
      <c r="B147" s="1">
        <f t="shared" si="42"/>
        <v>28.955121039065236</v>
      </c>
      <c r="C147">
        <f t="shared" si="40"/>
        <v>4500</v>
      </c>
      <c r="D147" s="2">
        <v>5.4767963267676771</v>
      </c>
      <c r="E147" s="1">
        <f t="shared" si="43"/>
        <v>247.63882271112729</v>
      </c>
      <c r="F147" s="1">
        <f t="shared" si="41"/>
        <v>990.55529084450916</v>
      </c>
      <c r="G147" s="8">
        <f t="shared" si="49"/>
        <v>115.01606153846123</v>
      </c>
      <c r="H147">
        <v>315</v>
      </c>
      <c r="I147">
        <v>295</v>
      </c>
      <c r="J147" s="1">
        <v>295.07542162042307</v>
      </c>
      <c r="K147" s="2">
        <f t="shared" si="44"/>
        <v>19.924578379576928</v>
      </c>
      <c r="L147" s="8">
        <v>617.44437649904251</v>
      </c>
      <c r="M147" s="1">
        <f t="shared" si="45"/>
        <v>3.5704611349722173</v>
      </c>
      <c r="N147" s="1">
        <f t="shared" si="46"/>
        <v>4181.2160738819775</v>
      </c>
      <c r="O147" s="1">
        <f t="shared" si="47"/>
        <v>994.64270797362735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48"/>
        <v>1.4E-2</v>
      </c>
      <c r="B148" s="1">
        <f t="shared" si="42"/>
        <v>50.67572192690303</v>
      </c>
      <c r="C148">
        <f t="shared" si="40"/>
        <v>4500</v>
      </c>
      <c r="D148" s="2">
        <v>5.4767963267676771</v>
      </c>
      <c r="E148" s="1">
        <f t="shared" si="43"/>
        <v>247.63882271112729</v>
      </c>
      <c r="F148" s="1">
        <f t="shared" si="41"/>
        <v>990.55529084450916</v>
      </c>
      <c r="G148" s="8">
        <f t="shared" si="49"/>
        <v>241.11489230769138</v>
      </c>
      <c r="H148">
        <v>315</v>
      </c>
      <c r="I148">
        <v>295</v>
      </c>
      <c r="J148" s="1">
        <v>295.81144051161829</v>
      </c>
      <c r="K148" s="2">
        <f t="shared" si="44"/>
        <v>19.188559488381713</v>
      </c>
      <c r="L148" s="8">
        <v>1038.6890312187429</v>
      </c>
      <c r="M148" s="1">
        <f t="shared" si="45"/>
        <v>5.9876744620872868</v>
      </c>
      <c r="N148" s="1">
        <f t="shared" si="46"/>
        <v>4180.966372267224</v>
      </c>
      <c r="O148" s="1">
        <f t="shared" si="47"/>
        <v>994.55909227498046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48"/>
        <v>0.02</v>
      </c>
      <c r="B149" s="1">
        <f t="shared" si="42"/>
        <v>72.405066080063605</v>
      </c>
      <c r="C149">
        <f t="shared" si="40"/>
        <v>4500</v>
      </c>
      <c r="D149" s="2">
        <v>5.4767963267676771</v>
      </c>
      <c r="E149" s="1">
        <f t="shared" si="43"/>
        <v>247.63882271112729</v>
      </c>
      <c r="F149" s="1">
        <f t="shared" si="41"/>
        <v>990.55529084450916</v>
      </c>
      <c r="G149" s="8">
        <f t="shared" si="49"/>
        <v>401.35953846153689</v>
      </c>
      <c r="H149">
        <v>315</v>
      </c>
      <c r="I149">
        <v>295</v>
      </c>
      <c r="J149" s="1">
        <v>297.10406563085724</v>
      </c>
      <c r="K149" s="2">
        <f t="shared" si="44"/>
        <v>17.895934369142765</v>
      </c>
      <c r="L149" s="8">
        <v>1382.2715775206013</v>
      </c>
      <c r="M149" s="1">
        <f t="shared" si="45"/>
        <v>7.947176167397946</v>
      </c>
      <c r="N149" s="1">
        <f t="shared" si="46"/>
        <v>4180.5656459593629</v>
      </c>
      <c r="O149" s="1">
        <f t="shared" si="47"/>
        <v>994.40555610272247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48"/>
        <v>2.5999999999999999E-2</v>
      </c>
      <c r="B150" s="1">
        <f t="shared" si="42"/>
        <v>94.14341515617555</v>
      </c>
      <c r="C150">
        <f t="shared" si="40"/>
        <v>4500</v>
      </c>
      <c r="D150" s="2">
        <v>5.4767963267676771</v>
      </c>
      <c r="E150" s="1">
        <f t="shared" si="43"/>
        <v>247.63882271112729</v>
      </c>
      <c r="F150" s="1">
        <f t="shared" si="41"/>
        <v>990.55529084450916</v>
      </c>
      <c r="G150" s="8">
        <f t="shared" si="49"/>
        <v>595.74999999999773</v>
      </c>
      <c r="H150">
        <v>315</v>
      </c>
      <c r="I150">
        <v>295</v>
      </c>
      <c r="J150" s="1">
        <v>298.51995162556733</v>
      </c>
      <c r="K150" s="2">
        <f t="shared" si="44"/>
        <v>16.48004837443267</v>
      </c>
      <c r="L150" s="8">
        <v>1653.3855667562341</v>
      </c>
      <c r="M150" s="1">
        <f t="shared" si="45"/>
        <v>9.4860936003262459</v>
      </c>
      <c r="N150" s="1">
        <f t="shared" si="46"/>
        <v>4180.1792886778512</v>
      </c>
      <c r="O150" s="1">
        <f t="shared" si="47"/>
        <v>994.22779431493882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48"/>
        <v>3.2000000000000001E-2</v>
      </c>
      <c r="B151" s="1">
        <f t="shared" si="42"/>
        <v>115.88946989227182</v>
      </c>
      <c r="C151">
        <f t="shared" si="40"/>
        <v>4500</v>
      </c>
      <c r="D151" s="2">
        <v>5.4767963267676771</v>
      </c>
      <c r="E151" s="1">
        <f t="shared" si="43"/>
        <v>247.63882271112729</v>
      </c>
      <c r="F151" s="1">
        <f t="shared" si="41"/>
        <v>990.55529084450916</v>
      </c>
      <c r="G151" s="8">
        <f t="shared" si="49"/>
        <v>824.28627692307418</v>
      </c>
      <c r="H151">
        <v>315</v>
      </c>
      <c r="I151">
        <v>295</v>
      </c>
      <c r="J151" s="1">
        <v>299.85939843642956</v>
      </c>
      <c r="K151" s="2">
        <f t="shared" si="44"/>
        <v>15.140601563570442</v>
      </c>
      <c r="L151" s="8">
        <v>1868.3188234135691</v>
      </c>
      <c r="M151" s="1">
        <f t="shared" si="45"/>
        <v>10.701451077591882</v>
      </c>
      <c r="N151" s="1">
        <f t="shared" si="46"/>
        <v>4179.8613233518754</v>
      </c>
      <c r="O151" s="1">
        <f t="shared" si="47"/>
        <v>994.05062519560465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48"/>
        <v>3.7999999999999999E-2</v>
      </c>
      <c r="B152" s="1">
        <f t="shared" si="42"/>
        <v>137.6417817308641</v>
      </c>
      <c r="C152">
        <f t="shared" si="40"/>
        <v>4500</v>
      </c>
      <c r="D152" s="2">
        <v>5.4767963267676771</v>
      </c>
      <c r="E152" s="1">
        <f t="shared" si="43"/>
        <v>247.63882271112729</v>
      </c>
      <c r="F152" s="1">
        <f t="shared" si="41"/>
        <v>990.55529084450916</v>
      </c>
      <c r="G152" s="8">
        <f t="shared" si="49"/>
        <v>1086.9683692307658</v>
      </c>
      <c r="H152">
        <v>315</v>
      </c>
      <c r="I152">
        <v>295</v>
      </c>
      <c r="J152" s="1">
        <v>301.06213592561897</v>
      </c>
      <c r="K152" s="2">
        <f t="shared" si="44"/>
        <v>13.937864074381025</v>
      </c>
      <c r="L152" s="8">
        <v>2041.3060935287122</v>
      </c>
      <c r="M152" s="1">
        <f t="shared" si="45"/>
        <v>11.676479451331353</v>
      </c>
      <c r="N152" s="1">
        <f t="shared" si="46"/>
        <v>4179.6127055217739</v>
      </c>
      <c r="O152" s="1">
        <f t="shared" si="47"/>
        <v>993.88425723440514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48"/>
        <v>4.3999999999999997E-2</v>
      </c>
      <c r="B153" s="1">
        <f t="shared" si="42"/>
        <v>159.39910803722896</v>
      </c>
      <c r="C153">
        <f t="shared" si="40"/>
        <v>4500</v>
      </c>
      <c r="D153" s="2">
        <v>5.4767963267676771</v>
      </c>
      <c r="E153" s="1">
        <f t="shared" si="43"/>
        <v>247.63882271112729</v>
      </c>
      <c r="F153" s="1">
        <f t="shared" si="41"/>
        <v>990.55529084450916</v>
      </c>
      <c r="G153" s="8">
        <f t="shared" si="49"/>
        <v>1383.7962769230728</v>
      </c>
      <c r="H153">
        <v>315</v>
      </c>
      <c r="I153">
        <v>295</v>
      </c>
      <c r="J153" s="1">
        <v>302.12223019257391</v>
      </c>
      <c r="K153" s="2">
        <f t="shared" si="44"/>
        <v>12.877769807426091</v>
      </c>
      <c r="L153" s="8">
        <v>2182.8869685174695</v>
      </c>
      <c r="M153" s="1">
        <f t="shared" si="45"/>
        <v>12.472278957898041</v>
      </c>
      <c r="N153" s="1">
        <f t="shared" si="46"/>
        <v>4179.4207441833141</v>
      </c>
      <c r="O153" s="1">
        <f t="shared" si="47"/>
        <v>993.73203495595703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48"/>
        <v>0.05</v>
      </c>
      <c r="B154" s="1">
        <f t="shared" si="42"/>
        <v>181.16045780400742</v>
      </c>
      <c r="C154">
        <f t="shared" si="40"/>
        <v>4500</v>
      </c>
      <c r="D154" s="2">
        <v>5.4767963267676771</v>
      </c>
      <c r="E154" s="1">
        <f t="shared" si="43"/>
        <v>247.63882271112729</v>
      </c>
      <c r="F154" s="1">
        <f t="shared" si="41"/>
        <v>990.55529084450916</v>
      </c>
      <c r="G154" s="8">
        <f t="shared" si="49"/>
        <v>1714.7699999999959</v>
      </c>
      <c r="H154">
        <v>315</v>
      </c>
      <c r="I154">
        <v>295</v>
      </c>
      <c r="J154" s="1">
        <v>303.05197329350307</v>
      </c>
      <c r="K154" s="2">
        <f t="shared" si="44"/>
        <v>11.948026706496933</v>
      </c>
      <c r="L154" s="8">
        <v>2300.6096875246694</v>
      </c>
      <c r="M154" s="1">
        <f t="shared" si="45"/>
        <v>13.132368253562236</v>
      </c>
      <c r="N154" s="1">
        <f t="shared" si="46"/>
        <v>4179.2721284734243</v>
      </c>
      <c r="O154" s="1">
        <f t="shared" si="47"/>
        <v>993.59430960776842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48"/>
        <v>5.6000000000000001E-2</v>
      </c>
      <c r="B155" s="1">
        <f t="shared" si="42"/>
        <v>202.92505827803527</v>
      </c>
      <c r="C155">
        <f t="shared" ref="C155:C186" si="50">C143+500</f>
        <v>4500</v>
      </c>
      <c r="D155" s="2">
        <v>5.4767963267676771</v>
      </c>
      <c r="E155" s="1">
        <f t="shared" si="43"/>
        <v>247.63882271112729</v>
      </c>
      <c r="F155" s="1">
        <f t="shared" si="41"/>
        <v>990.55529084450916</v>
      </c>
      <c r="G155" s="8">
        <f t="shared" si="49"/>
        <v>2079.8895384615334</v>
      </c>
      <c r="H155">
        <v>315</v>
      </c>
      <c r="I155">
        <v>295</v>
      </c>
      <c r="J155" s="1">
        <v>303.86819187727696</v>
      </c>
      <c r="K155" s="2">
        <f t="shared" si="44"/>
        <v>11.131808122723044</v>
      </c>
      <c r="L155" s="8">
        <v>2399.892970009897</v>
      </c>
      <c r="M155" s="1">
        <f t="shared" si="45"/>
        <v>13.687860847259069</v>
      </c>
      <c r="N155" s="1">
        <f t="shared" si="46"/>
        <v>4179.1560449029175</v>
      </c>
      <c r="O155" s="1">
        <f t="shared" si="47"/>
        <v>993.47020871015479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48"/>
        <v>6.2E-2</v>
      </c>
      <c r="B156" s="1">
        <f t="shared" si="42"/>
        <v>224.69230911229761</v>
      </c>
      <c r="C156">
        <f t="shared" si="50"/>
        <v>4500</v>
      </c>
      <c r="D156" s="2">
        <v>5.4767963267676771</v>
      </c>
      <c r="E156" s="1">
        <f t="shared" si="43"/>
        <v>247.63882271112729</v>
      </c>
      <c r="F156" s="1">
        <f t="shared" si="41"/>
        <v>990.55529084450916</v>
      </c>
      <c r="G156" s="8">
        <f t="shared" si="49"/>
        <v>2479.1548923076866</v>
      </c>
      <c r="H156">
        <v>315</v>
      </c>
      <c r="I156">
        <v>295</v>
      </c>
      <c r="J156" s="1">
        <v>304.58734568689232</v>
      </c>
      <c r="K156" s="2">
        <f t="shared" si="44"/>
        <v>10.41265431310768</v>
      </c>
      <c r="L156" s="8">
        <v>2484.6800424161765</v>
      </c>
      <c r="M156" s="1">
        <f t="shared" si="45"/>
        <v>14.161323793220747</v>
      </c>
      <c r="N156" s="1">
        <f t="shared" si="46"/>
        <v>4179.0643530865082</v>
      </c>
      <c r="O156" s="1">
        <f t="shared" si="47"/>
        <v>993.35843261305502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48"/>
        <v>6.8000000000000005E-2</v>
      </c>
      <c r="B157" s="1">
        <f t="shared" si="42"/>
        <v>246.46174189804117</v>
      </c>
      <c r="C157">
        <f t="shared" si="50"/>
        <v>4500</v>
      </c>
      <c r="D157" s="2">
        <v>5.4767963267676771</v>
      </c>
      <c r="E157" s="1">
        <f t="shared" si="43"/>
        <v>247.63882271112729</v>
      </c>
      <c r="F157" s="1">
        <f t="shared" si="41"/>
        <v>990.55529084450916</v>
      </c>
      <c r="G157" s="8">
        <f t="shared" si="49"/>
        <v>2912.5660615384559</v>
      </c>
      <c r="H157">
        <v>315</v>
      </c>
      <c r="I157">
        <v>295</v>
      </c>
      <c r="J157" s="1">
        <v>305.22398422447287</v>
      </c>
      <c r="K157" s="2">
        <f t="shared" si="44"/>
        <v>9.776015775527128</v>
      </c>
      <c r="L157" s="8">
        <v>2557.8891009055246</v>
      </c>
      <c r="M157" s="1">
        <f t="shared" si="45"/>
        <v>14.569411676022565</v>
      </c>
      <c r="N157" s="1">
        <f t="shared" si="46"/>
        <v>4178.991072984888</v>
      </c>
      <c r="O157" s="1">
        <f t="shared" si="47"/>
        <v>993.25760710265286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48"/>
        <v>7.3999999999999996E-2</v>
      </c>
      <c r="B158" s="1">
        <f t="shared" si="42"/>
        <v>268.23181399987686</v>
      </c>
      <c r="C158">
        <f t="shared" si="50"/>
        <v>4500</v>
      </c>
      <c r="D158" s="2">
        <v>5.4767963267676771</v>
      </c>
      <c r="E158" s="1">
        <f t="shared" si="43"/>
        <v>247.63882271112729</v>
      </c>
      <c r="F158" s="1">
        <f t="shared" si="41"/>
        <v>990.55529084450916</v>
      </c>
      <c r="G158" s="8">
        <f t="shared" si="49"/>
        <v>3380.1230461538389</v>
      </c>
      <c r="H158">
        <v>315</v>
      </c>
      <c r="I158">
        <v>295</v>
      </c>
      <c r="J158" s="1">
        <v>305.7636385952095</v>
      </c>
      <c r="K158" s="2">
        <f t="shared" si="44"/>
        <v>9.2363614047905003</v>
      </c>
      <c r="L158" s="8">
        <v>2618.7206961489746</v>
      </c>
      <c r="M158" s="1">
        <f t="shared" si="45"/>
        <v>14.907970218889771</v>
      </c>
      <c r="N158" s="1">
        <f t="shared" si="46"/>
        <v>4178.9345124466909</v>
      </c>
      <c r="O158" s="1">
        <f t="shared" si="47"/>
        <v>993.17078025696935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48"/>
        <v>8.0000000000000002E-3</v>
      </c>
      <c r="B159" s="1">
        <f t="shared" si="42"/>
        <v>28.955068506709839</v>
      </c>
      <c r="C159">
        <f t="shared" si="50"/>
        <v>5000</v>
      </c>
      <c r="D159" s="2">
        <v>6.1025962178304791</v>
      </c>
      <c r="E159" s="1">
        <f t="shared" si="43"/>
        <v>275.93499058542295</v>
      </c>
      <c r="F159" s="1">
        <f t="shared" si="41"/>
        <v>1103.7399623416918</v>
      </c>
      <c r="G159" s="8">
        <f t="shared" si="49"/>
        <v>115.01606153846123</v>
      </c>
      <c r="H159">
        <v>315</v>
      </c>
      <c r="I159">
        <v>295</v>
      </c>
      <c r="J159" s="1">
        <v>295.05926115484931</v>
      </c>
      <c r="K159" s="2">
        <f t="shared" si="44"/>
        <v>19.94073884515069</v>
      </c>
      <c r="L159" s="8">
        <v>629.84770195627596</v>
      </c>
      <c r="M159" s="1">
        <f t="shared" si="45"/>
        <v>3.4253412382237878</v>
      </c>
      <c r="N159" s="1">
        <f t="shared" si="46"/>
        <v>4181.2217368491347</v>
      </c>
      <c r="O159" s="1">
        <f t="shared" si="47"/>
        <v>994.64451252553931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48"/>
        <v>1.4E-2</v>
      </c>
      <c r="B160" s="1">
        <f t="shared" si="42"/>
        <v>50.675103097100049</v>
      </c>
      <c r="C160">
        <f t="shared" si="50"/>
        <v>5000</v>
      </c>
      <c r="D160" s="2">
        <v>6.1025962178304791</v>
      </c>
      <c r="E160" s="1">
        <f t="shared" si="43"/>
        <v>275.93499058542295</v>
      </c>
      <c r="F160" s="1">
        <f t="shared" si="41"/>
        <v>1103.7399623416918</v>
      </c>
      <c r="G160" s="8">
        <f t="shared" si="49"/>
        <v>241.11489230769138</v>
      </c>
      <c r="H160">
        <v>315</v>
      </c>
      <c r="I160">
        <v>295</v>
      </c>
      <c r="J160" s="1">
        <v>295.70603704484915</v>
      </c>
      <c r="K160" s="2">
        <f t="shared" si="44"/>
        <v>19.293962955150846</v>
      </c>
      <c r="L160" s="8">
        <v>1064.5327041456571</v>
      </c>
      <c r="M160" s="1">
        <f t="shared" si="45"/>
        <v>5.7700366197125703</v>
      </c>
      <c r="N160" s="1">
        <f t="shared" si="46"/>
        <v>4181.0011539512016</v>
      </c>
      <c r="O160" s="1">
        <f t="shared" si="47"/>
        <v>994.5712375449358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48"/>
        <v>0.02</v>
      </c>
      <c r="B161" s="1">
        <f t="shared" si="42"/>
        <v>72.403325395441442</v>
      </c>
      <c r="C161">
        <f t="shared" si="50"/>
        <v>5000</v>
      </c>
      <c r="D161" s="2">
        <v>6.1025962178304791</v>
      </c>
      <c r="E161" s="1">
        <f t="shared" si="43"/>
        <v>275.93499058542295</v>
      </c>
      <c r="F161" s="1">
        <f t="shared" si="41"/>
        <v>1103.7399623416918</v>
      </c>
      <c r="G161" s="8">
        <f t="shared" si="49"/>
        <v>401.35953846153689</v>
      </c>
      <c r="H161">
        <v>315</v>
      </c>
      <c r="I161">
        <v>295</v>
      </c>
      <c r="J161" s="1">
        <v>296.90737095696733</v>
      </c>
      <c r="K161" s="2">
        <f t="shared" si="44"/>
        <v>18.092629043032673</v>
      </c>
      <c r="L161" s="8">
        <v>1424.4346394535714</v>
      </c>
      <c r="M161" s="1">
        <f t="shared" si="45"/>
        <v>7.6989699771003437</v>
      </c>
      <c r="N161" s="1">
        <f t="shared" si="46"/>
        <v>4180.6235962100345</v>
      </c>
      <c r="O161" s="1">
        <f t="shared" si="47"/>
        <v>994.42946310492459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48"/>
        <v>2.5999999999999999E-2</v>
      </c>
      <c r="B162" s="1">
        <f t="shared" si="42"/>
        <v>94.140285405496641</v>
      </c>
      <c r="C162">
        <f t="shared" si="50"/>
        <v>5000</v>
      </c>
      <c r="D162" s="2">
        <v>6.1025962178304791</v>
      </c>
      <c r="E162" s="1">
        <f t="shared" si="43"/>
        <v>275.93499058542295</v>
      </c>
      <c r="F162" s="1">
        <f t="shared" si="41"/>
        <v>1103.7399623416918</v>
      </c>
      <c r="G162" s="8">
        <f t="shared" si="49"/>
        <v>595.74999999999773</v>
      </c>
      <c r="H162">
        <v>315</v>
      </c>
      <c r="I162">
        <v>295</v>
      </c>
      <c r="J162" s="1">
        <v>298.26252738346375</v>
      </c>
      <c r="K162" s="2">
        <f t="shared" si="44"/>
        <v>16.737472616536252</v>
      </c>
      <c r="L162" s="8">
        <v>1711.6455777323454</v>
      </c>
      <c r="M162" s="1">
        <f t="shared" si="45"/>
        <v>9.2307493389405249</v>
      </c>
      <c r="N162" s="1">
        <f t="shared" si="46"/>
        <v>4180.2455941239023</v>
      </c>
      <c r="O162" s="1">
        <f t="shared" si="47"/>
        <v>994.26084801878983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48"/>
        <v>3.2000000000000001E-2</v>
      </c>
      <c r="B163" s="1">
        <f t="shared" si="42"/>
        <v>115.88487971840196</v>
      </c>
      <c r="C163">
        <f t="shared" si="50"/>
        <v>5000</v>
      </c>
      <c r="D163" s="2">
        <v>6.1025962178304791</v>
      </c>
      <c r="E163" s="1">
        <f t="shared" si="43"/>
        <v>275.93499058542295</v>
      </c>
      <c r="F163" s="1">
        <f t="shared" si="41"/>
        <v>1103.7399623416918</v>
      </c>
      <c r="G163" s="8">
        <f t="shared" si="49"/>
        <v>824.28627692307418</v>
      </c>
      <c r="H163">
        <v>315</v>
      </c>
      <c r="I163">
        <v>295</v>
      </c>
      <c r="J163" s="1">
        <v>299.56727861152734</v>
      </c>
      <c r="K163" s="2">
        <f t="shared" si="44"/>
        <v>15.432721388472658</v>
      </c>
      <c r="L163" s="8">
        <v>1941.1717951910159</v>
      </c>
      <c r="M163" s="1">
        <f t="shared" si="45"/>
        <v>10.450005010060275</v>
      </c>
      <c r="N163" s="1">
        <f t="shared" si="46"/>
        <v>4179.9268827178157</v>
      </c>
      <c r="O163" s="1">
        <f t="shared" si="47"/>
        <v>994.0899993159918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48"/>
        <v>3.7999999999999999E-2</v>
      </c>
      <c r="B164" s="1">
        <f t="shared" si="42"/>
        <v>137.63576257444726</v>
      </c>
      <c r="C164">
        <f t="shared" si="50"/>
        <v>5000</v>
      </c>
      <c r="D164" s="2">
        <v>6.1025962178304791</v>
      </c>
      <c r="E164" s="1">
        <f t="shared" si="43"/>
        <v>275.93499058542295</v>
      </c>
      <c r="F164" s="1">
        <f t="shared" si="41"/>
        <v>1103.7399623416918</v>
      </c>
      <c r="G164" s="8">
        <f t="shared" si="49"/>
        <v>1086.9683692307658</v>
      </c>
      <c r="H164">
        <v>315</v>
      </c>
      <c r="I164">
        <v>295</v>
      </c>
      <c r="J164" s="1">
        <v>300.7526046766252</v>
      </c>
      <c r="K164" s="2">
        <f t="shared" si="44"/>
        <v>14.247395323374803</v>
      </c>
      <c r="L164" s="8">
        <v>2126.9893469629524</v>
      </c>
      <c r="M164" s="1">
        <f t="shared" si="45"/>
        <v>11.433776844726314</v>
      </c>
      <c r="N164" s="1">
        <f t="shared" si="46"/>
        <v>4179.6734793804726</v>
      </c>
      <c r="O164" s="1">
        <f t="shared" si="47"/>
        <v>993.92772228079025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48"/>
        <v>4.3999999999999997E-2</v>
      </c>
      <c r="B165" s="1">
        <f t="shared" si="42"/>
        <v>159.39173916729933</v>
      </c>
      <c r="C165">
        <f t="shared" si="50"/>
        <v>5000</v>
      </c>
      <c r="D165" s="2">
        <v>6.1025962178304791</v>
      </c>
      <c r="E165" s="1">
        <f t="shared" si="43"/>
        <v>275.93499058542295</v>
      </c>
      <c r="F165" s="1">
        <f t="shared" si="41"/>
        <v>1103.7399623416918</v>
      </c>
      <c r="G165" s="8">
        <f t="shared" si="49"/>
        <v>1383.7962769230728</v>
      </c>
      <c r="H165">
        <v>315</v>
      </c>
      <c r="I165">
        <v>295</v>
      </c>
      <c r="J165" s="1">
        <v>301.80605562036118</v>
      </c>
      <c r="K165" s="2">
        <f t="shared" si="44"/>
        <v>13.193944379638822</v>
      </c>
      <c r="L165" s="8">
        <v>2279.7476350941474</v>
      </c>
      <c r="M165" s="1">
        <f t="shared" si="45"/>
        <v>12.240194254318226</v>
      </c>
      <c r="N165" s="1">
        <f t="shared" si="46"/>
        <v>4179.4754268203869</v>
      </c>
      <c r="O165" s="1">
        <f t="shared" si="47"/>
        <v>993.77797637142021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48"/>
        <v>0.05</v>
      </c>
      <c r="B166" s="1">
        <f t="shared" si="42"/>
        <v>181.15183688570283</v>
      </c>
      <c r="C166">
        <f t="shared" si="50"/>
        <v>5000</v>
      </c>
      <c r="D166" s="2">
        <v>6.1025962178304791</v>
      </c>
      <c r="E166" s="1">
        <f t="shared" si="43"/>
        <v>275.93499058542295</v>
      </c>
      <c r="F166" s="1">
        <f t="shared" si="41"/>
        <v>1103.7399623416918</v>
      </c>
      <c r="G166" s="8">
        <f t="shared" si="49"/>
        <v>1714.7699999999959</v>
      </c>
      <c r="H166">
        <v>315</v>
      </c>
      <c r="I166">
        <v>295</v>
      </c>
      <c r="J166" s="1">
        <v>302.73572455068677</v>
      </c>
      <c r="K166" s="2">
        <f t="shared" si="44"/>
        <v>12.264275449313232</v>
      </c>
      <c r="L166" s="8">
        <v>2407.2058794186169</v>
      </c>
      <c r="M166" s="1">
        <f t="shared" si="45"/>
        <v>12.911352104929355</v>
      </c>
      <c r="N166" s="1">
        <f t="shared" si="46"/>
        <v>4179.3206759130208</v>
      </c>
      <c r="O166" s="1">
        <f t="shared" si="47"/>
        <v>993.64159422556907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48"/>
        <v>5.6000000000000001E-2</v>
      </c>
      <c r="B167" s="1">
        <f t="shared" si="42"/>
        <v>202.91528638737739</v>
      </c>
      <c r="C167">
        <f t="shared" si="50"/>
        <v>5000</v>
      </c>
      <c r="D167" s="2">
        <v>6.1025962178304791</v>
      </c>
      <c r="E167" s="1">
        <f t="shared" si="43"/>
        <v>275.93499058542295</v>
      </c>
      <c r="F167" s="1">
        <f t="shared" si="41"/>
        <v>1103.7399623416918</v>
      </c>
      <c r="G167" s="8">
        <f t="shared" si="49"/>
        <v>2079.8895384615334</v>
      </c>
      <c r="H167">
        <v>315</v>
      </c>
      <c r="I167">
        <v>295</v>
      </c>
      <c r="J167" s="1">
        <v>303.55582247484517</v>
      </c>
      <c r="K167" s="2">
        <f t="shared" si="44"/>
        <v>11.444177525154828</v>
      </c>
      <c r="L167" s="8">
        <v>2514.9997371919899</v>
      </c>
      <c r="M167" s="1">
        <f t="shared" si="45"/>
        <v>13.47768797059272</v>
      </c>
      <c r="N167" s="1">
        <f t="shared" si="46"/>
        <v>4179.1989280297776</v>
      </c>
      <c r="O167" s="1">
        <f t="shared" si="47"/>
        <v>993.51805174073274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48"/>
        <v>6.2E-2</v>
      </c>
      <c r="B168" s="1">
        <f t="shared" si="42"/>
        <v>224.68148350783446</v>
      </c>
      <c r="C168">
        <f t="shared" si="50"/>
        <v>5000</v>
      </c>
      <c r="D168" s="2">
        <v>6.1025962178304791</v>
      </c>
      <c r="E168" s="1">
        <f t="shared" si="43"/>
        <v>275.93499058542295</v>
      </c>
      <c r="F168" s="1">
        <f t="shared" si="41"/>
        <v>1103.7399623416918</v>
      </c>
      <c r="G168" s="8">
        <f t="shared" si="49"/>
        <v>2479.1548923076866</v>
      </c>
      <c r="H168">
        <v>315</v>
      </c>
      <c r="I168">
        <v>295</v>
      </c>
      <c r="J168" s="1">
        <v>304.28118542784574</v>
      </c>
      <c r="K168" s="2">
        <f t="shared" si="44"/>
        <v>10.718814572154258</v>
      </c>
      <c r="L168" s="8">
        <v>2607.2654711201039</v>
      </c>
      <c r="M168" s="1">
        <f t="shared" si="45"/>
        <v>13.961461900837199</v>
      </c>
      <c r="N168" s="1">
        <f t="shared" si="46"/>
        <v>4179.1022079540071</v>
      </c>
      <c r="O168" s="1">
        <f t="shared" si="47"/>
        <v>993.4062946144702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48"/>
        <v>6.8000000000000005E-2</v>
      </c>
      <c r="B169" s="1">
        <f t="shared" si="42"/>
        <v>246.44995285738125</v>
      </c>
      <c r="C169">
        <f t="shared" si="50"/>
        <v>5000</v>
      </c>
      <c r="D169" s="2">
        <v>6.1025962178304791</v>
      </c>
      <c r="E169" s="1">
        <f t="shared" si="43"/>
        <v>275.93499058542295</v>
      </c>
      <c r="F169" s="1">
        <f t="shared" si="41"/>
        <v>1103.7399623416918</v>
      </c>
      <c r="G169" s="8">
        <f t="shared" si="49"/>
        <v>2912.5660615384559</v>
      </c>
      <c r="H169">
        <v>315</v>
      </c>
      <c r="I169">
        <v>295</v>
      </c>
      <c r="J169" s="1">
        <v>304.92534959058247</v>
      </c>
      <c r="K169" s="2">
        <f t="shared" si="44"/>
        <v>10.074650409417529</v>
      </c>
      <c r="L169" s="8">
        <v>2687.084244464826</v>
      </c>
      <c r="M169" s="1">
        <f t="shared" si="45"/>
        <v>14.379206415813472</v>
      </c>
      <c r="N169" s="1">
        <f t="shared" si="46"/>
        <v>4179.0245463526171</v>
      </c>
      <c r="O169" s="1">
        <f t="shared" si="47"/>
        <v>993.30512001219154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48"/>
        <v>7.3999999999999996E-2</v>
      </c>
      <c r="B170" s="1">
        <f t="shared" si="42"/>
        <v>268.21913457758421</v>
      </c>
      <c r="C170">
        <f t="shared" si="50"/>
        <v>5000</v>
      </c>
      <c r="D170" s="2">
        <v>6.1025962178304791</v>
      </c>
      <c r="E170" s="1">
        <f t="shared" si="43"/>
        <v>275.93499058542295</v>
      </c>
      <c r="F170" s="1">
        <f t="shared" si="41"/>
        <v>1103.7399623416918</v>
      </c>
      <c r="G170" s="8">
        <f t="shared" si="49"/>
        <v>3380.1230461538389</v>
      </c>
      <c r="H170">
        <v>315</v>
      </c>
      <c r="I170">
        <v>295</v>
      </c>
      <c r="J170" s="1">
        <v>305.47279021393763</v>
      </c>
      <c r="K170" s="2">
        <f t="shared" si="44"/>
        <v>9.5272097860623717</v>
      </c>
      <c r="L170" s="8">
        <v>2753.5132370562637</v>
      </c>
      <c r="M170" s="1">
        <f t="shared" si="45"/>
        <v>14.726305671220437</v>
      </c>
      <c r="N170" s="1">
        <f t="shared" si="46"/>
        <v>4178.9643756859232</v>
      </c>
      <c r="O170" s="1">
        <f t="shared" si="47"/>
        <v>993.21773004581041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48"/>
        <v>8.0000000000000002E-3</v>
      </c>
      <c r="B171" s="1">
        <f t="shared" ref="B171:B202" si="51">A171/O171*3600*1000</f>
        <v>28.955029241263684</v>
      </c>
      <c r="C171">
        <f t="shared" si="50"/>
        <v>5500</v>
      </c>
      <c r="D171" s="2">
        <v>6.7283961088713209</v>
      </c>
      <c r="E171" s="1">
        <f t="shared" ref="E171:E202" si="52">D171*0.01256*3600</f>
        <v>304.23115845872564</v>
      </c>
      <c r="F171" s="1">
        <f t="shared" si="41"/>
        <v>1216.9246338349026</v>
      </c>
      <c r="G171" s="8">
        <f t="shared" si="49"/>
        <v>115.01606153846123</v>
      </c>
      <c r="H171">
        <v>315</v>
      </c>
      <c r="I171">
        <v>295</v>
      </c>
      <c r="J171" s="1">
        <v>295.04717401058912</v>
      </c>
      <c r="K171" s="2">
        <f t="shared" ref="K171:K202" si="53">H171-J171</f>
        <v>19.952825989410883</v>
      </c>
      <c r="L171" s="8">
        <v>640.52708069184973</v>
      </c>
      <c r="M171" s="1">
        <f t="shared" ref="M171:M191" si="54">((H171-I171)-(J171-I171))/(LN((H171-I171)/(J171-I171)))</f>
        <v>3.2981816046819383</v>
      </c>
      <c r="N171" s="1">
        <f t="shared" ref="N171:N191" si="55">((W171 + X171*H171 +Y171*H171^2 +  Z171*H171^3)+(W171 + X171*J171 + Y171*J171^2 +  Z171*J171^3))/2</f>
        <v>4181.225977558769</v>
      </c>
      <c r="O171" s="1">
        <f t="shared" ref="O171:O191" si="56">((S171 + T171*H171 + U171*H171^2 +  V171*H171^3)+(S171 + T171*J171 + U171*J171^2 +  V171*J171^3))/2</f>
        <v>994.64586134685203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48"/>
        <v>1.4E-2</v>
      </c>
      <c r="B172" s="1">
        <f t="shared" si="51"/>
        <v>50.674593886378126</v>
      </c>
      <c r="C172">
        <f t="shared" si="50"/>
        <v>5500</v>
      </c>
      <c r="D172" s="2">
        <v>6.7283961088713209</v>
      </c>
      <c r="E172" s="1">
        <f t="shared" si="52"/>
        <v>304.23115845872564</v>
      </c>
      <c r="F172" s="1">
        <f t="shared" si="41"/>
        <v>1216.9246338349026</v>
      </c>
      <c r="G172" s="8">
        <f t="shared" si="49"/>
        <v>241.11489230769138</v>
      </c>
      <c r="H172">
        <v>315</v>
      </c>
      <c r="I172">
        <v>295</v>
      </c>
      <c r="J172" s="1">
        <v>295.61892979555847</v>
      </c>
      <c r="K172" s="2">
        <f t="shared" si="53"/>
        <v>19.381070204441528</v>
      </c>
      <c r="L172" s="8">
        <v>1086.8303299830154</v>
      </c>
      <c r="M172" s="1">
        <f t="shared" si="54"/>
        <v>5.5764909138773637</v>
      </c>
      <c r="N172" s="1">
        <f t="shared" si="55"/>
        <v>4181.0301428658995</v>
      </c>
      <c r="O172" s="1">
        <f t="shared" si="56"/>
        <v>994.58123163268328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48"/>
        <v>0.02</v>
      </c>
      <c r="B173" s="1">
        <f t="shared" si="51"/>
        <v>72.401839201248947</v>
      </c>
      <c r="C173">
        <f t="shared" si="50"/>
        <v>5500</v>
      </c>
      <c r="D173" s="2">
        <v>6.7283961088713209</v>
      </c>
      <c r="E173" s="1">
        <f t="shared" si="52"/>
        <v>304.23115845872564</v>
      </c>
      <c r="F173" s="1">
        <f t="shared" si="41"/>
        <v>1216.9246338349026</v>
      </c>
      <c r="G173" s="8">
        <f t="shared" si="49"/>
        <v>401.35953846153689</v>
      </c>
      <c r="H173">
        <v>315</v>
      </c>
      <c r="I173">
        <v>295</v>
      </c>
      <c r="J173" s="1">
        <v>296.73814735145265</v>
      </c>
      <c r="K173" s="2">
        <f t="shared" si="53"/>
        <v>18.261852648547347</v>
      </c>
      <c r="L173" s="8">
        <v>1461.2968442428942</v>
      </c>
      <c r="M173" s="1">
        <f t="shared" si="54"/>
        <v>7.4754428932401478</v>
      </c>
      <c r="N173" s="1">
        <f t="shared" si="55"/>
        <v>4180.674310664479</v>
      </c>
      <c r="O173" s="1">
        <f t="shared" si="56"/>
        <v>994.44987578102837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48"/>
        <v>2.5999999999999999E-2</v>
      </c>
      <c r="B174" s="1">
        <f t="shared" si="51"/>
        <v>94.137558852241156</v>
      </c>
      <c r="C174">
        <f t="shared" si="50"/>
        <v>5500</v>
      </c>
      <c r="D174" s="2">
        <v>6.7283961088713209</v>
      </c>
      <c r="E174" s="1">
        <f t="shared" si="52"/>
        <v>304.23115845872564</v>
      </c>
      <c r="F174" s="1">
        <f t="shared" si="41"/>
        <v>1216.9246338349026</v>
      </c>
      <c r="G174" s="8">
        <f t="shared" si="49"/>
        <v>595.74999999999773</v>
      </c>
      <c r="H174">
        <v>315</v>
      </c>
      <c r="I174">
        <v>295</v>
      </c>
      <c r="J174" s="1">
        <v>298.03616329879219</v>
      </c>
      <c r="K174" s="2">
        <f t="shared" si="53"/>
        <v>16.963836701207811</v>
      </c>
      <c r="L174" s="8">
        <v>1763.2196236135712</v>
      </c>
      <c r="M174" s="1">
        <f t="shared" si="54"/>
        <v>8.9987258486426533</v>
      </c>
      <c r="N174" s="1">
        <f t="shared" si="55"/>
        <v>4180.3053247511425</v>
      </c>
      <c r="O174" s="1">
        <f t="shared" si="56"/>
        <v>994.28964529359723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ref="A175:A206" si="57">A163</f>
        <v>3.2000000000000001E-2</v>
      </c>
      <c r="B175" s="1">
        <f t="shared" si="51"/>
        <v>115.88082784540737</v>
      </c>
      <c r="C175">
        <f t="shared" si="50"/>
        <v>5500</v>
      </c>
      <c r="D175" s="2">
        <v>6.7283961088713209</v>
      </c>
      <c r="E175" s="1">
        <f t="shared" si="52"/>
        <v>304.23115845872564</v>
      </c>
      <c r="F175" s="1">
        <f t="shared" si="41"/>
        <v>1216.9246338349026</v>
      </c>
      <c r="G175" s="8">
        <f t="shared" ref="G175:G206" si="58">G163</f>
        <v>824.28627692307418</v>
      </c>
      <c r="H175">
        <v>315</v>
      </c>
      <c r="I175">
        <v>295</v>
      </c>
      <c r="J175" s="1">
        <v>299.30684350871803</v>
      </c>
      <c r="K175" s="2">
        <f t="shared" si="53"/>
        <v>15.693156491281968</v>
      </c>
      <c r="L175" s="8">
        <v>2006.2949236495228</v>
      </c>
      <c r="M175" s="1">
        <f t="shared" si="54"/>
        <v>10.220045930565892</v>
      </c>
      <c r="N175" s="1">
        <f t="shared" si="55"/>
        <v>4179.9870885694136</v>
      </c>
      <c r="O175" s="1">
        <f t="shared" si="56"/>
        <v>994.12475852937791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57"/>
        <v>3.7999999999999999E-2</v>
      </c>
      <c r="B176" s="1">
        <f t="shared" si="51"/>
        <v>137.63039862937617</v>
      </c>
      <c r="C176">
        <f t="shared" si="50"/>
        <v>5500</v>
      </c>
      <c r="D176" s="2">
        <v>6.7283961088713209</v>
      </c>
      <c r="E176" s="1">
        <f t="shared" si="52"/>
        <v>304.23115845872564</v>
      </c>
      <c r="F176" s="1">
        <f t="shared" si="41"/>
        <v>1216.9246338349026</v>
      </c>
      <c r="G176" s="8">
        <f t="shared" si="58"/>
        <v>1086.9683692307658</v>
      </c>
      <c r="H176">
        <v>315</v>
      </c>
      <c r="I176">
        <v>295</v>
      </c>
      <c r="J176" s="1">
        <v>300.47401470351213</v>
      </c>
      <c r="K176" s="2">
        <f t="shared" si="53"/>
        <v>14.525985296487875</v>
      </c>
      <c r="L176" s="8">
        <v>2204.1557336092683</v>
      </c>
      <c r="M176" s="1">
        <f t="shared" si="54"/>
        <v>11.210744262441393</v>
      </c>
      <c r="N176" s="1">
        <f t="shared" si="55"/>
        <v>4179.7300594118269</v>
      </c>
      <c r="O176" s="1">
        <f t="shared" si="56"/>
        <v>993.96645917147748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57"/>
        <v>4.3999999999999997E-2</v>
      </c>
      <c r="B177" s="1">
        <f t="shared" si="51"/>
        <v>159.38512475260475</v>
      </c>
      <c r="C177">
        <f t="shared" si="50"/>
        <v>5500</v>
      </c>
      <c r="D177" s="2">
        <v>6.7283961088713209</v>
      </c>
      <c r="E177" s="1">
        <f t="shared" si="52"/>
        <v>304.23115845872564</v>
      </c>
      <c r="F177" s="1">
        <f t="shared" si="41"/>
        <v>1216.9246338349026</v>
      </c>
      <c r="G177" s="8">
        <f t="shared" si="58"/>
        <v>1383.7962769230728</v>
      </c>
      <c r="H177">
        <v>315</v>
      </c>
      <c r="I177">
        <v>295</v>
      </c>
      <c r="J177" s="1">
        <v>301.51950188176062</v>
      </c>
      <c r="K177" s="2">
        <f t="shared" si="53"/>
        <v>13.480498118239382</v>
      </c>
      <c r="L177" s="8">
        <v>2367.4896277923917</v>
      </c>
      <c r="M177" s="1">
        <f t="shared" si="54"/>
        <v>12.026126892380356</v>
      </c>
      <c r="N177" s="1">
        <f t="shared" si="55"/>
        <v>4179.5268575126756</v>
      </c>
      <c r="O177" s="1">
        <f t="shared" si="56"/>
        <v>993.81921773356294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57"/>
        <v>0.05</v>
      </c>
      <c r="B178" s="1">
        <f t="shared" si="51"/>
        <v>181.14405420398776</v>
      </c>
      <c r="C178">
        <f t="shared" si="50"/>
        <v>5500</v>
      </c>
      <c r="D178" s="2">
        <v>6.7283961088713209</v>
      </c>
      <c r="E178" s="1">
        <f t="shared" si="52"/>
        <v>304.23115845872564</v>
      </c>
      <c r="F178" s="1">
        <f t="shared" si="41"/>
        <v>1216.9246338349026</v>
      </c>
      <c r="G178" s="8">
        <f t="shared" si="58"/>
        <v>1714.7699999999959</v>
      </c>
      <c r="H178">
        <v>315</v>
      </c>
      <c r="I178">
        <v>295</v>
      </c>
      <c r="J178" s="1">
        <v>302.44757671873765</v>
      </c>
      <c r="K178" s="2">
        <f t="shared" si="53"/>
        <v>12.55242328126235</v>
      </c>
      <c r="L178" s="8">
        <v>2504.2150970848115</v>
      </c>
      <c r="M178" s="1">
        <f t="shared" si="54"/>
        <v>12.706893787689188</v>
      </c>
      <c r="N178" s="1">
        <f t="shared" si="55"/>
        <v>4179.3666964786316</v>
      </c>
      <c r="O178" s="1">
        <f t="shared" si="56"/>
        <v>993.68428509003422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57"/>
        <v>5.6000000000000001E-2</v>
      </c>
      <c r="B179" s="1">
        <f t="shared" si="51"/>
        <v>202.90642353930772</v>
      </c>
      <c r="C179">
        <f t="shared" si="50"/>
        <v>5500</v>
      </c>
      <c r="D179" s="2">
        <v>6.7283961088713209</v>
      </c>
      <c r="E179" s="1">
        <f t="shared" si="52"/>
        <v>304.23115845872564</v>
      </c>
      <c r="F179" s="1">
        <f t="shared" si="41"/>
        <v>1216.9246338349026</v>
      </c>
      <c r="G179" s="8">
        <f t="shared" si="58"/>
        <v>2079.8895384615334</v>
      </c>
      <c r="H179">
        <v>315</v>
      </c>
      <c r="I179">
        <v>295</v>
      </c>
      <c r="J179" s="1">
        <v>303.27001234494332</v>
      </c>
      <c r="K179" s="2">
        <f t="shared" si="53"/>
        <v>11.729987655056675</v>
      </c>
      <c r="L179" s="8">
        <v>2620.1487195596487</v>
      </c>
      <c r="M179" s="1">
        <f t="shared" si="54"/>
        <v>13.282796032411516</v>
      </c>
      <c r="N179" s="1">
        <f t="shared" si="55"/>
        <v>4179.2398328450436</v>
      </c>
      <c r="O179" s="1">
        <f t="shared" si="56"/>
        <v>993.5614480975039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57"/>
        <v>6.2E-2</v>
      </c>
      <c r="B180" s="1">
        <f t="shared" si="51"/>
        <v>224.67162704705154</v>
      </c>
      <c r="C180">
        <f t="shared" si="50"/>
        <v>5500</v>
      </c>
      <c r="D180" s="2">
        <v>6.7283961088713209</v>
      </c>
      <c r="E180" s="1">
        <f t="shared" si="52"/>
        <v>304.23115845872564</v>
      </c>
      <c r="F180" s="1">
        <f t="shared" si="41"/>
        <v>1216.9246338349026</v>
      </c>
      <c r="G180" s="8">
        <f t="shared" si="58"/>
        <v>2479.1548923076866</v>
      </c>
      <c r="H180">
        <v>315</v>
      </c>
      <c r="I180">
        <v>295</v>
      </c>
      <c r="J180" s="1">
        <v>304.00010229536122</v>
      </c>
      <c r="K180" s="2">
        <f t="shared" si="53"/>
        <v>10.999897704638784</v>
      </c>
      <c r="L180" s="8">
        <v>2719.5947077663222</v>
      </c>
      <c r="M180" s="1">
        <f t="shared" si="54"/>
        <v>13.77576488401958</v>
      </c>
      <c r="N180" s="1">
        <f t="shared" si="55"/>
        <v>4179.1384987217498</v>
      </c>
      <c r="O180" s="1">
        <f t="shared" si="56"/>
        <v>993.44987586374964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57"/>
        <v>6.8000000000000005E-2</v>
      </c>
      <c r="B181" s="1">
        <f t="shared" si="51"/>
        <v>246.43918427520612</v>
      </c>
      <c r="C181">
        <f t="shared" si="50"/>
        <v>5500</v>
      </c>
      <c r="D181" s="2">
        <v>6.7283961088713209</v>
      </c>
      <c r="E181" s="1">
        <f t="shared" si="52"/>
        <v>304.23115845872564</v>
      </c>
      <c r="F181" s="1">
        <f t="shared" si="41"/>
        <v>1216.9246338349026</v>
      </c>
      <c r="G181" s="8">
        <f t="shared" si="58"/>
        <v>2912.5660615384559</v>
      </c>
      <c r="H181">
        <v>315</v>
      </c>
      <c r="I181">
        <v>295</v>
      </c>
      <c r="J181" s="1">
        <v>304.65040345953918</v>
      </c>
      <c r="K181" s="2">
        <f t="shared" si="53"/>
        <v>10.349596540460823</v>
      </c>
      <c r="L181" s="8">
        <v>2805.7795064360507</v>
      </c>
      <c r="M181" s="1">
        <f t="shared" si="54"/>
        <v>14.202187816811339</v>
      </c>
      <c r="N181" s="1">
        <f t="shared" si="55"/>
        <v>4179.0567699899475</v>
      </c>
      <c r="O181" s="1">
        <f t="shared" si="56"/>
        <v>993.34852418040964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57"/>
        <v>7.3999999999999996E-2</v>
      </c>
      <c r="B182" s="1">
        <f t="shared" si="51"/>
        <v>268.20752198206293</v>
      </c>
      <c r="C182">
        <f t="shared" si="50"/>
        <v>5500</v>
      </c>
      <c r="D182" s="2">
        <v>6.7283961088713209</v>
      </c>
      <c r="E182" s="1">
        <f t="shared" si="52"/>
        <v>304.23115845872564</v>
      </c>
      <c r="F182" s="1">
        <f t="shared" si="41"/>
        <v>1216.9246338349026</v>
      </c>
      <c r="G182" s="8">
        <f t="shared" si="58"/>
        <v>3380.1230461538389</v>
      </c>
      <c r="H182">
        <v>315</v>
      </c>
      <c r="I182">
        <v>295</v>
      </c>
      <c r="J182" s="1">
        <v>305.20440781868996</v>
      </c>
      <c r="K182" s="2">
        <f t="shared" si="53"/>
        <v>9.7955921813100417</v>
      </c>
      <c r="L182" s="8">
        <v>2877.6134915087309</v>
      </c>
      <c r="M182" s="1">
        <f t="shared" si="54"/>
        <v>14.557007147015881</v>
      </c>
      <c r="N182" s="1">
        <f t="shared" si="55"/>
        <v>4178.9932192010319</v>
      </c>
      <c r="O182" s="1">
        <f t="shared" si="56"/>
        <v>993.26073344734959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57"/>
        <v>8.0000000000000002E-3</v>
      </c>
      <c r="B183" s="1">
        <f t="shared" si="51"/>
        <v>28.954999347639863</v>
      </c>
      <c r="C183">
        <f t="shared" si="50"/>
        <v>6000</v>
      </c>
      <c r="D183" s="2">
        <v>7.3541959999341238</v>
      </c>
      <c r="E183" s="1">
        <f t="shared" si="52"/>
        <v>332.52732633302134</v>
      </c>
      <c r="F183" s="1">
        <f t="shared" si="41"/>
        <v>1330.1093053320853</v>
      </c>
      <c r="G183" s="8">
        <f t="shared" si="58"/>
        <v>115.01606153846123</v>
      </c>
      <c r="H183">
        <v>315</v>
      </c>
      <c r="I183">
        <v>295</v>
      </c>
      <c r="J183" s="1">
        <v>295.03796723346591</v>
      </c>
      <c r="K183" s="2">
        <f t="shared" si="53"/>
        <v>19.962032766534094</v>
      </c>
      <c r="L183" s="8">
        <v>649.83819449575856</v>
      </c>
      <c r="M183" s="1">
        <f t="shared" si="54"/>
        <v>3.1853812641988428</v>
      </c>
      <c r="N183" s="1">
        <f t="shared" si="55"/>
        <v>4181.2292106484247</v>
      </c>
      <c r="O183" s="1">
        <f t="shared" si="56"/>
        <v>994.64688823581355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57"/>
        <v>1.4E-2</v>
      </c>
      <c r="B184" s="1">
        <f t="shared" si="51"/>
        <v>50.674169075080982</v>
      </c>
      <c r="C184">
        <f t="shared" si="50"/>
        <v>6000</v>
      </c>
      <c r="D184" s="2">
        <v>7.3541959999341238</v>
      </c>
      <c r="E184" s="1">
        <f t="shared" si="52"/>
        <v>332.52732633302134</v>
      </c>
      <c r="F184" s="1">
        <f t="shared" si="41"/>
        <v>1330.1093053320853</v>
      </c>
      <c r="G184" s="8">
        <f t="shared" si="58"/>
        <v>241.11489230769138</v>
      </c>
      <c r="H184">
        <v>315</v>
      </c>
      <c r="I184">
        <v>295</v>
      </c>
      <c r="J184" s="1">
        <v>295.54599774602059</v>
      </c>
      <c r="K184" s="2">
        <f t="shared" si="53"/>
        <v>19.454002253979411</v>
      </c>
      <c r="L184" s="8">
        <v>1106.2850664813295</v>
      </c>
      <c r="M184" s="1">
        <f t="shared" si="54"/>
        <v>5.4025798321456673</v>
      </c>
      <c r="N184" s="1">
        <f t="shared" si="55"/>
        <v>4181.0545853138447</v>
      </c>
      <c r="O184" s="1">
        <f t="shared" si="56"/>
        <v>994.58956939827158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57"/>
        <v>0.02</v>
      </c>
      <c r="B185" s="1">
        <f t="shared" si="51"/>
        <v>72.40055505949158</v>
      </c>
      <c r="C185">
        <f t="shared" si="50"/>
        <v>6000</v>
      </c>
      <c r="D185" s="2">
        <v>7.3541959999341238</v>
      </c>
      <c r="E185" s="1">
        <f t="shared" si="52"/>
        <v>332.52732633302134</v>
      </c>
      <c r="F185" s="1">
        <f t="shared" si="41"/>
        <v>1330.1093053320853</v>
      </c>
      <c r="G185" s="8">
        <f t="shared" si="58"/>
        <v>401.35953846153689</v>
      </c>
      <c r="H185">
        <v>315</v>
      </c>
      <c r="I185">
        <v>295</v>
      </c>
      <c r="J185" s="1">
        <v>296.59095274418718</v>
      </c>
      <c r="K185" s="2">
        <f t="shared" si="53"/>
        <v>18.409047255812823</v>
      </c>
      <c r="L185" s="8">
        <v>1493.8411695253226</v>
      </c>
      <c r="M185" s="1">
        <f t="shared" si="54"/>
        <v>7.272281298974665</v>
      </c>
      <c r="N185" s="1">
        <f t="shared" si="55"/>
        <v>4180.7190733331854</v>
      </c>
      <c r="O185" s="1">
        <f t="shared" si="56"/>
        <v>994.4675139691617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57"/>
        <v>2.5999999999999999E-2</v>
      </c>
      <c r="B186" s="1">
        <f t="shared" si="51"/>
        <v>94.135157701156217</v>
      </c>
      <c r="C186">
        <f t="shared" si="50"/>
        <v>6000</v>
      </c>
      <c r="D186" s="2">
        <v>7.3541959999341238</v>
      </c>
      <c r="E186" s="1">
        <f t="shared" si="52"/>
        <v>332.52732633302134</v>
      </c>
      <c r="F186" s="1">
        <f t="shared" si="41"/>
        <v>1330.1093053320853</v>
      </c>
      <c r="G186" s="8">
        <f t="shared" si="58"/>
        <v>595.74999999999773</v>
      </c>
      <c r="H186">
        <v>315</v>
      </c>
      <c r="I186">
        <v>295</v>
      </c>
      <c r="J186" s="1">
        <v>297.83514287229508</v>
      </c>
      <c r="K186" s="2">
        <f t="shared" si="53"/>
        <v>17.16485712770492</v>
      </c>
      <c r="L186" s="8">
        <v>1809.2846289783465</v>
      </c>
      <c r="M186" s="1">
        <f t="shared" si="54"/>
        <v>8.7860903950032494</v>
      </c>
      <c r="N186" s="1">
        <f t="shared" si="55"/>
        <v>4180.3594982954919</v>
      </c>
      <c r="O186" s="1">
        <f t="shared" si="56"/>
        <v>994.31500712140792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57"/>
        <v>3.2000000000000001E-2</v>
      </c>
      <c r="B187" s="1">
        <f t="shared" si="51"/>
        <v>115.87721501933508</v>
      </c>
      <c r="C187">
        <f t="shared" ref="C187:C218" si="59">C175+500</f>
        <v>6000</v>
      </c>
      <c r="D187" s="2">
        <v>7.3541959999341238</v>
      </c>
      <c r="E187" s="1">
        <f t="shared" si="52"/>
        <v>332.52732633302134</v>
      </c>
      <c r="F187" s="1">
        <f t="shared" si="41"/>
        <v>1330.1093053320853</v>
      </c>
      <c r="G187" s="8">
        <f t="shared" si="58"/>
        <v>824.28627692307418</v>
      </c>
      <c r="H187">
        <v>315</v>
      </c>
      <c r="I187">
        <v>295</v>
      </c>
      <c r="J187" s="1">
        <v>299.07252523007566</v>
      </c>
      <c r="K187" s="2">
        <f t="shared" si="53"/>
        <v>15.927474769924345</v>
      </c>
      <c r="L187" s="8">
        <v>2064.999084413771</v>
      </c>
      <c r="M187" s="1">
        <f t="shared" si="54"/>
        <v>10.008033207873636</v>
      </c>
      <c r="N187" s="1">
        <f t="shared" si="55"/>
        <v>4180.0426913633419</v>
      </c>
      <c r="O187" s="1">
        <f t="shared" si="56"/>
        <v>994.1557534048253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57"/>
        <v>3.7999999999999999E-2</v>
      </c>
      <c r="B188" s="1">
        <f t="shared" si="51"/>
        <v>137.62557305800368</v>
      </c>
      <c r="C188">
        <f t="shared" si="59"/>
        <v>6000</v>
      </c>
      <c r="D188" s="2">
        <v>7.3541959999341238</v>
      </c>
      <c r="E188" s="1">
        <f t="shared" si="52"/>
        <v>332.52732633302134</v>
      </c>
      <c r="F188" s="1">
        <f t="shared" si="41"/>
        <v>1330.1093053320853</v>
      </c>
      <c r="G188" s="8">
        <f t="shared" si="58"/>
        <v>1086.9683692307658</v>
      </c>
      <c r="H188">
        <v>315</v>
      </c>
      <c r="I188">
        <v>295</v>
      </c>
      <c r="J188" s="1">
        <v>300.22109415966287</v>
      </c>
      <c r="K188" s="2">
        <f t="shared" si="53"/>
        <v>14.778905840337131</v>
      </c>
      <c r="L188" s="8">
        <v>2274.2113160338777</v>
      </c>
      <c r="M188" s="1">
        <f t="shared" si="54"/>
        <v>11.004190323870334</v>
      </c>
      <c r="N188" s="1">
        <f t="shared" si="55"/>
        <v>4179.7829928491556</v>
      </c>
      <c r="O188" s="1">
        <f t="shared" si="56"/>
        <v>994.00131066007793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57"/>
        <v>4.3999999999999997E-2</v>
      </c>
      <c r="B189" s="1">
        <f t="shared" si="51"/>
        <v>159.37913363825777</v>
      </c>
      <c r="C189">
        <f t="shared" si="59"/>
        <v>6000</v>
      </c>
      <c r="D189" s="2">
        <v>7.3541959999341238</v>
      </c>
      <c r="E189" s="1">
        <f t="shared" si="52"/>
        <v>332.52732633302134</v>
      </c>
      <c r="F189" s="1">
        <f t="shared" si="41"/>
        <v>1330.1093053320853</v>
      </c>
      <c r="G189" s="8">
        <f t="shared" si="58"/>
        <v>1383.7962769230728</v>
      </c>
      <c r="H189">
        <v>315</v>
      </c>
      <c r="I189">
        <v>295</v>
      </c>
      <c r="J189" s="1">
        <v>301.25762978439479</v>
      </c>
      <c r="K189" s="2">
        <f t="shared" si="53"/>
        <v>13.742370215605206</v>
      </c>
      <c r="L189" s="8">
        <v>2447.5889047837863</v>
      </c>
      <c r="M189" s="1">
        <f t="shared" si="54"/>
        <v>11.827184844144572</v>
      </c>
      <c r="N189" s="1">
        <f t="shared" si="55"/>
        <v>4179.5754396455322</v>
      </c>
      <c r="O189" s="1">
        <f t="shared" si="56"/>
        <v>993.85657572665639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57"/>
        <v>0.05</v>
      </c>
      <c r="B190" s="1">
        <f t="shared" si="51"/>
        <v>181.13696689170106</v>
      </c>
      <c r="C190">
        <f t="shared" si="59"/>
        <v>6000</v>
      </c>
      <c r="D190" s="2">
        <v>7.3541959999341238</v>
      </c>
      <c r="E190" s="1">
        <f t="shared" si="52"/>
        <v>332.52732633302134</v>
      </c>
      <c r="F190" s="1">
        <f t="shared" si="41"/>
        <v>1330.1093053320853</v>
      </c>
      <c r="G190" s="8">
        <f t="shared" si="58"/>
        <v>1714.7699999999959</v>
      </c>
      <c r="H190">
        <v>315</v>
      </c>
      <c r="I190">
        <v>295</v>
      </c>
      <c r="J190" s="1">
        <v>302.18291642093669</v>
      </c>
      <c r="K190" s="2">
        <f t="shared" si="53"/>
        <v>12.817083579063308</v>
      </c>
      <c r="L190" s="8">
        <v>2593.1662038235622</v>
      </c>
      <c r="M190" s="1">
        <f t="shared" si="54"/>
        <v>12.516355774791869</v>
      </c>
      <c r="N190" s="1">
        <f t="shared" si="55"/>
        <v>4179.4104930889462</v>
      </c>
      <c r="O190" s="1">
        <f t="shared" si="56"/>
        <v>993.72316478954394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57"/>
        <v>5.6000000000000001E-2</v>
      </c>
      <c r="B191" s="1">
        <f t="shared" si="51"/>
        <v>202.89831719698907</v>
      </c>
      <c r="C191">
        <f t="shared" si="59"/>
        <v>6000</v>
      </c>
      <c r="D191" s="2">
        <v>7.3541959999341238</v>
      </c>
      <c r="E191" s="1">
        <f t="shared" si="52"/>
        <v>332.52732633302134</v>
      </c>
      <c r="F191" s="1">
        <f t="shared" si="41"/>
        <v>1330.1093053320853</v>
      </c>
      <c r="G191" s="8">
        <f t="shared" si="58"/>
        <v>2079.8895384615334</v>
      </c>
      <c r="H191">
        <v>315</v>
      </c>
      <c r="I191">
        <v>295</v>
      </c>
      <c r="J191" s="1">
        <v>303.00645120614297</v>
      </c>
      <c r="K191" s="2">
        <f t="shared" si="53"/>
        <v>11.99354879385703</v>
      </c>
      <c r="L191" s="8">
        <v>2716.9099012604042</v>
      </c>
      <c r="M191" s="1">
        <f t="shared" si="54"/>
        <v>13.100764403095249</v>
      </c>
      <c r="N191" s="1">
        <f t="shared" si="55"/>
        <v>4179.2789915478661</v>
      </c>
      <c r="O191" s="1">
        <f t="shared" si="56"/>
        <v>993.60114359288377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ref="A192:A194" si="60">A180</f>
        <v>6.2E-2</v>
      </c>
      <c r="B192" s="1">
        <f t="shared" ref="B192:B193" si="61">A192/O192*3600*1000</f>
        <v>224.6625791238385</v>
      </c>
      <c r="C192">
        <f t="shared" ref="C192:C194" si="62">C180+500</f>
        <v>6000</v>
      </c>
      <c r="D192" s="2">
        <v>7.3541959999341238</v>
      </c>
      <c r="E192" s="1">
        <f t="shared" ref="E192:E194" si="63">D192*0.01256*3600</f>
        <v>332.52732633302134</v>
      </c>
      <c r="F192" s="1">
        <f t="shared" si="41"/>
        <v>1330.1093053320853</v>
      </c>
      <c r="G192" s="8">
        <f t="shared" ref="G192:G194" si="64">G180</f>
        <v>2479.1548923076866</v>
      </c>
      <c r="H192">
        <v>315</v>
      </c>
      <c r="I192">
        <v>295</v>
      </c>
      <c r="J192" s="1">
        <v>303.74006191260088</v>
      </c>
      <c r="K192" s="2">
        <f t="shared" ref="K192:K194" si="65">H192-J192</f>
        <v>11.259938087399121</v>
      </c>
      <c r="L192" s="8">
        <v>2823.2704353055437</v>
      </c>
      <c r="M192" s="1">
        <f t="shared" ref="M192:M194" si="66">((H192-I192)-(J192-I192))/(LN((H192-I192)/(J192-I192)))</f>
        <v>13.601998135059871</v>
      </c>
      <c r="N192" s="1">
        <f t="shared" ref="N192:N194" si="67">((W192 + X192*H192 +Y192*H192^2 +  Z192*H192^3)+(W192 + X192*J192 + Y192*J192^2 +  Z192*J192^3))/2</f>
        <v>4179.1734070053453</v>
      </c>
      <c r="O192" s="1">
        <f t="shared" ref="O192:O194" si="68">((S192 + T192*H192 + U192*H192^2 +  V192*H192^3)+(S192 + T192*J192 + U192*J192^2 +  V192*J192^3))/2</f>
        <v>993.48988545603629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60"/>
        <v>6.8000000000000005E-2</v>
      </c>
      <c r="B193" s="1">
        <f t="shared" si="61"/>
        <v>246.42926873807596</v>
      </c>
      <c r="C193">
        <f t="shared" si="62"/>
        <v>6000</v>
      </c>
      <c r="D193" s="2">
        <v>7.3541959999341238</v>
      </c>
      <c r="E193" s="1">
        <f t="shared" si="63"/>
        <v>332.52732633302134</v>
      </c>
      <c r="F193" s="1">
        <f t="shared" si="41"/>
        <v>1330.1093053320853</v>
      </c>
      <c r="G193" s="8">
        <f t="shared" si="64"/>
        <v>2912.5660615384559</v>
      </c>
      <c r="H193">
        <v>315</v>
      </c>
      <c r="I193">
        <v>295</v>
      </c>
      <c r="J193" s="1">
        <v>304.39536038117097</v>
      </c>
      <c r="K193" s="2">
        <f t="shared" si="65"/>
        <v>10.604639618829026</v>
      </c>
      <c r="L193" s="8">
        <v>2915.6040855250353</v>
      </c>
      <c r="M193" s="1">
        <f t="shared" si="66"/>
        <v>14.036282027384509</v>
      </c>
      <c r="N193" s="1">
        <f t="shared" si="67"/>
        <v>4179.0878886437658</v>
      </c>
      <c r="O193" s="1">
        <f t="shared" si="68"/>
        <v>993.38849339439594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60"/>
        <v>7.3999999999999996E-2</v>
      </c>
      <c r="B194" s="1">
        <f t="shared" ref="B194" si="69">A194/O194*3600*1000</f>
        <v>268.19680256258988</v>
      </c>
      <c r="C194">
        <f t="shared" si="62"/>
        <v>6000</v>
      </c>
      <c r="D194" s="2">
        <v>7.3541959999341238</v>
      </c>
      <c r="E194" s="1">
        <f t="shared" si="63"/>
        <v>332.52732633302134</v>
      </c>
      <c r="F194" s="1">
        <f t="shared" si="41"/>
        <v>1330.1093053320853</v>
      </c>
      <c r="G194" s="8">
        <f t="shared" si="64"/>
        <v>3380.1230461538389</v>
      </c>
      <c r="H194">
        <v>315</v>
      </c>
      <c r="I194">
        <v>295</v>
      </c>
      <c r="J194" s="1">
        <v>304.95491928004657</v>
      </c>
      <c r="K194" s="2">
        <f t="shared" si="65"/>
        <v>10.045080719953432</v>
      </c>
      <c r="L194" s="8">
        <v>2992.6715245980868</v>
      </c>
      <c r="M194" s="1">
        <f t="shared" si="66"/>
        <v>14.398134232335051</v>
      </c>
      <c r="N194" s="1">
        <f t="shared" si="67"/>
        <v>4179.0211615361122</v>
      </c>
      <c r="O194" s="1">
        <f t="shared" si="68"/>
        <v>993.30043257256739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34.322720433972222</v>
      </c>
      <c r="C203" s="7">
        <f>20/B203</f>
        <v>0.58270439368215809</v>
      </c>
      <c r="D203" s="8">
        <v>50.020649513155277</v>
      </c>
      <c r="E203" s="7">
        <f>20/D203</f>
        <v>0.3998348720909764</v>
      </c>
      <c r="F203" s="8">
        <v>59.609720287264594</v>
      </c>
      <c r="G203" s="7">
        <f>20/F203</f>
        <v>0.33551574984110316</v>
      </c>
      <c r="H203" s="8">
        <v>65.933994651660186</v>
      </c>
      <c r="I203" s="7">
        <f>20/H203</f>
        <v>0.30333366127235567</v>
      </c>
      <c r="J203" s="8">
        <v>70.388658683552634</v>
      </c>
      <c r="K203" s="7">
        <f>20/J203</f>
        <v>0.28413668301187989</v>
      </c>
      <c r="L203" s="8">
        <v>73.687270096752769</v>
      </c>
      <c r="M203" s="7">
        <f>20/L203</f>
        <v>0.2714173014380859</v>
      </c>
      <c r="N203" s="8">
        <v>76.22498451619397</v>
      </c>
      <c r="O203" s="7">
        <f>20/N203</f>
        <v>0.26238116185843247</v>
      </c>
      <c r="P203" s="8">
        <v>78.23651795892485</v>
      </c>
      <c r="Q203" s="7">
        <f>20/P203</f>
        <v>0.2556350988230362</v>
      </c>
      <c r="R203" s="8">
        <v>79.869525651286395</v>
      </c>
      <c r="S203" s="7">
        <f>20/R203</f>
        <v>0.2504083984086849</v>
      </c>
      <c r="AH203" s="6"/>
    </row>
    <row r="204" spans="1:56" x14ac:dyDescent="0.45">
      <c r="A204">
        <v>400</v>
      </c>
      <c r="B204" s="8">
        <v>129.77492498451645</v>
      </c>
      <c r="C204" s="7">
        <f t="shared" ref="C204:C218" si="70">20/B204</f>
        <v>0.15411297677410499</v>
      </c>
      <c r="D204" s="8">
        <v>199.22794078110266</v>
      </c>
      <c r="E204" s="7">
        <f t="shared" ref="E204:E218" si="71">20/D204</f>
        <v>0.10038752557290427</v>
      </c>
      <c r="F204" s="8">
        <v>245.36388548158487</v>
      </c>
      <c r="G204" s="7">
        <f t="shared" ref="G204:G218" si="72">20/F204</f>
        <v>8.1511588230457191E-2</v>
      </c>
      <c r="H204" s="8">
        <v>277.2341407023527</v>
      </c>
      <c r="I204" s="7">
        <f t="shared" ref="I204:I218" si="73">20/H204</f>
        <v>7.2141187046196556E-2</v>
      </c>
      <c r="J204" s="8">
        <v>300.34070965610516</v>
      </c>
      <c r="K204" s="7">
        <f t="shared" ref="K204:K218" si="74">20/J204</f>
        <v>6.659103929966842E-2</v>
      </c>
      <c r="L204" s="8">
        <v>317.79098281422165</v>
      </c>
      <c r="M204" s="7">
        <f t="shared" ref="M204:M218" si="75">20/L204</f>
        <v>6.2934447739481203E-2</v>
      </c>
      <c r="N204" s="8">
        <v>331.40900394156745</v>
      </c>
      <c r="O204" s="7">
        <f t="shared" ref="O204:O218" si="76">20/N204</f>
        <v>6.0348390545014612E-2</v>
      </c>
      <c r="P204" s="8">
        <v>342.32093715211056</v>
      </c>
      <c r="Q204" s="7">
        <f t="shared" ref="Q204:Q218" si="77">20/P204</f>
        <v>5.8424705676454095E-2</v>
      </c>
      <c r="R204" s="8">
        <v>351.25510459299409</v>
      </c>
      <c r="S204" s="7">
        <f t="shared" ref="S204:S218" si="78">20/R204</f>
        <v>5.6938674309585838E-2</v>
      </c>
      <c r="AH204" s="6"/>
    </row>
    <row r="205" spans="1:56" x14ac:dyDescent="0.45">
      <c r="A205">
        <v>600</v>
      </c>
      <c r="B205" s="8">
        <v>253.65318112082855</v>
      </c>
      <c r="C205" s="7">
        <f t="shared" si="70"/>
        <v>7.8847818551398066E-2</v>
      </c>
      <c r="D205" s="8">
        <v>373.40860986109743</v>
      </c>
      <c r="E205" s="7">
        <f t="shared" si="71"/>
        <v>5.356062895132415E-2</v>
      </c>
      <c r="F205" s="8">
        <v>447.78753424755064</v>
      </c>
      <c r="G205" s="7">
        <f t="shared" si="72"/>
        <v>4.4664039238178944E-2</v>
      </c>
      <c r="H205" s="8">
        <v>497.31341462927952</v>
      </c>
      <c r="I205" s="7">
        <f t="shared" si="73"/>
        <v>4.0216087906876447E-2</v>
      </c>
      <c r="J205" s="8">
        <v>532.41686379323369</v>
      </c>
      <c r="K205" s="7">
        <f t="shared" si="74"/>
        <v>3.756455018631244E-2</v>
      </c>
      <c r="L205" s="8">
        <v>558.52663242455969</v>
      </c>
      <c r="M205" s="7">
        <f t="shared" si="75"/>
        <v>3.5808498357867299E-2</v>
      </c>
      <c r="N205" s="8">
        <v>578.68158194086163</v>
      </c>
      <c r="O205" s="7">
        <f t="shared" si="76"/>
        <v>3.4561321155100973E-2</v>
      </c>
      <c r="P205" s="8">
        <v>594.70020392585491</v>
      </c>
      <c r="Q205" s="7">
        <f t="shared" si="77"/>
        <v>3.3630390351259282E-2</v>
      </c>
      <c r="R205" s="8">
        <v>607.732792951904</v>
      </c>
      <c r="S205" s="7">
        <f t="shared" si="78"/>
        <v>3.2909199950944233E-2</v>
      </c>
      <c r="AH205" s="6"/>
    </row>
    <row r="206" spans="1:56" x14ac:dyDescent="0.45">
      <c r="A206">
        <v>800</v>
      </c>
      <c r="B206" s="8">
        <v>314.21122913996351</v>
      </c>
      <c r="C206" s="7">
        <f t="shared" si="70"/>
        <v>6.3651448914612538E-2</v>
      </c>
      <c r="D206" s="8">
        <v>472.28865753838687</v>
      </c>
      <c r="E206" s="7">
        <f t="shared" si="71"/>
        <v>4.2346983525375963E-2</v>
      </c>
      <c r="F206" s="8">
        <v>573.75926187919777</v>
      </c>
      <c r="G206" s="7">
        <f t="shared" si="72"/>
        <v>3.4857825099842837E-2</v>
      </c>
      <c r="H206" s="8">
        <v>642.56723153001803</v>
      </c>
      <c r="I206" s="7">
        <f t="shared" si="73"/>
        <v>3.1125147717816177E-2</v>
      </c>
      <c r="J206" s="8">
        <v>691.89911115960501</v>
      </c>
      <c r="K206" s="7">
        <f t="shared" si="74"/>
        <v>2.8905948392505546E-2</v>
      </c>
      <c r="L206" s="8">
        <v>728.88170745845036</v>
      </c>
      <c r="M206" s="7">
        <f t="shared" si="75"/>
        <v>2.7439294737877741E-2</v>
      </c>
      <c r="N206" s="8">
        <v>757.59450077408178</v>
      </c>
      <c r="O206" s="7">
        <f t="shared" si="76"/>
        <v>2.6399346853184319E-2</v>
      </c>
      <c r="P206" s="8">
        <v>780.51541152383368</v>
      </c>
      <c r="Q206" s="7">
        <f t="shared" si="77"/>
        <v>2.5624093649801408E-2</v>
      </c>
      <c r="R206" s="8">
        <v>799.22879641441659</v>
      </c>
      <c r="S206" s="7">
        <f t="shared" si="78"/>
        <v>2.502412336708347E-2</v>
      </c>
      <c r="AH206" s="6"/>
    </row>
    <row r="207" spans="1:56" x14ac:dyDescent="0.45">
      <c r="A207">
        <v>1000</v>
      </c>
      <c r="B207" s="8">
        <v>360.10403691545088</v>
      </c>
      <c r="C207" s="7">
        <f t="shared" si="70"/>
        <v>5.5539505114450625E-2</v>
      </c>
      <c r="D207" s="8">
        <v>550.99320896631627</v>
      </c>
      <c r="E207" s="7">
        <f t="shared" si="71"/>
        <v>3.629808802457065E-2</v>
      </c>
      <c r="F207" s="8">
        <v>677.23867234300781</v>
      </c>
      <c r="G207" s="7">
        <f t="shared" si="72"/>
        <v>2.953168626771863E-2</v>
      </c>
      <c r="H207" s="8">
        <v>764.30413059500131</v>
      </c>
      <c r="I207" s="7">
        <f t="shared" si="73"/>
        <v>2.6167593761962593E-2</v>
      </c>
      <c r="J207" s="8">
        <v>827.39622893262299</v>
      </c>
      <c r="K207" s="7">
        <f t="shared" si="74"/>
        <v>2.4172215560857545E-2</v>
      </c>
      <c r="L207" s="8">
        <v>875.04412138748876</v>
      </c>
      <c r="M207" s="7">
        <f t="shared" si="75"/>
        <v>2.2855990356563473E-2</v>
      </c>
      <c r="N207" s="8">
        <v>912.23742827236151</v>
      </c>
      <c r="O207" s="7">
        <f t="shared" si="76"/>
        <v>2.1924116880269809E-2</v>
      </c>
      <c r="P207" s="8">
        <v>942.05106548236699</v>
      </c>
      <c r="Q207" s="7">
        <f t="shared" si="77"/>
        <v>2.1230271619892726E-2</v>
      </c>
      <c r="R207" s="8">
        <v>966.47161746716449</v>
      </c>
      <c r="S207" s="7">
        <f t="shared" si="78"/>
        <v>2.0693830670800318E-2</v>
      </c>
    </row>
    <row r="208" spans="1:56" x14ac:dyDescent="0.45">
      <c r="A208">
        <v>1200</v>
      </c>
      <c r="B208" s="8">
        <v>398.99814733910875</v>
      </c>
      <c r="C208" s="7">
        <f t="shared" si="70"/>
        <v>5.0125546029169875E-2</v>
      </c>
      <c r="D208" s="8">
        <v>618.86369637085988</v>
      </c>
      <c r="E208" s="7">
        <f t="shared" si="71"/>
        <v>3.2317293965188114E-2</v>
      </c>
      <c r="F208" s="8">
        <v>767.81875787092986</v>
      </c>
      <c r="G208" s="7">
        <f t="shared" si="72"/>
        <v>2.6047813751591094E-2</v>
      </c>
      <c r="H208" s="8">
        <v>871.98937189619096</v>
      </c>
      <c r="I208" s="7">
        <f t="shared" si="73"/>
        <v>2.2936059365619162E-2</v>
      </c>
      <c r="J208" s="8">
        <v>948.15315002437092</v>
      </c>
      <c r="K208" s="7">
        <f t="shared" si="74"/>
        <v>2.1093638722273853E-2</v>
      </c>
      <c r="L208" s="8">
        <v>1006.029788050251</v>
      </c>
      <c r="M208" s="7">
        <f t="shared" si="75"/>
        <v>1.9880127047491564E-2</v>
      </c>
      <c r="N208" s="8">
        <v>1051.4134072324377</v>
      </c>
      <c r="O208" s="7">
        <f t="shared" si="76"/>
        <v>1.9022013474837274E-2</v>
      </c>
      <c r="P208" s="8">
        <v>1087.9194835829953</v>
      </c>
      <c r="Q208" s="7">
        <f t="shared" si="77"/>
        <v>1.838371341060208E-2</v>
      </c>
      <c r="R208" s="8">
        <v>1117.9047713626117</v>
      </c>
      <c r="S208" s="7">
        <f t="shared" si="78"/>
        <v>1.7890611537172387E-2</v>
      </c>
    </row>
    <row r="209" spans="1:19" x14ac:dyDescent="0.45">
      <c r="A209">
        <v>1500</v>
      </c>
      <c r="B209" s="8">
        <v>443.50518448522428</v>
      </c>
      <c r="C209" s="7">
        <f t="shared" si="70"/>
        <v>4.5095301474804554E-2</v>
      </c>
      <c r="D209" s="8">
        <v>698.70583046550269</v>
      </c>
      <c r="E209" s="7">
        <f t="shared" si="71"/>
        <v>2.8624349658962038E-2</v>
      </c>
      <c r="F209" s="8">
        <v>876.7333460024106</v>
      </c>
      <c r="G209" s="7">
        <f t="shared" si="72"/>
        <v>2.281195313397491E-2</v>
      </c>
      <c r="H209" s="8">
        <v>1003.4154475259841</v>
      </c>
      <c r="I209" s="7">
        <f t="shared" si="73"/>
        <v>1.993192356098553E-2</v>
      </c>
      <c r="J209" s="8">
        <v>1097.0817527206132</v>
      </c>
      <c r="K209" s="7">
        <f t="shared" si="74"/>
        <v>1.8230181980880392E-2</v>
      </c>
      <c r="L209" s="8">
        <v>1168.8160761261195</v>
      </c>
      <c r="M209" s="7">
        <f t="shared" si="75"/>
        <v>1.7111332063712931E-2</v>
      </c>
      <c r="N209" s="8">
        <v>1225.3905806023827</v>
      </c>
      <c r="O209" s="7">
        <f t="shared" si="76"/>
        <v>1.6321326699090762E-2</v>
      </c>
      <c r="P209" s="8">
        <v>1271.1001684179055</v>
      </c>
      <c r="Q209" s="7">
        <f t="shared" si="77"/>
        <v>1.5734401187982933E-2</v>
      </c>
      <c r="R209" s="8">
        <v>1308.7770904012839</v>
      </c>
      <c r="S209" s="7">
        <f t="shared" si="78"/>
        <v>1.528144108472116E-2</v>
      </c>
    </row>
    <row r="210" spans="1:19" x14ac:dyDescent="0.45">
      <c r="A210">
        <v>2000</v>
      </c>
      <c r="B210" s="8">
        <v>497.27590232183263</v>
      </c>
      <c r="C210" s="7">
        <f t="shared" si="70"/>
        <v>4.0219121631709744E-2</v>
      </c>
      <c r="D210" s="8">
        <v>798.802330247481</v>
      </c>
      <c r="E210" s="7">
        <f t="shared" si="71"/>
        <v>2.5037483295527817E-2</v>
      </c>
      <c r="F210" s="8">
        <v>1017.6345388143147</v>
      </c>
      <c r="G210" s="7">
        <f t="shared" si="72"/>
        <v>1.9653420984809312E-2</v>
      </c>
      <c r="H210" s="8">
        <v>1177.1793535549691</v>
      </c>
      <c r="I210" s="7">
        <f t="shared" si="73"/>
        <v>1.6989764507508488E-2</v>
      </c>
      <c r="J210" s="8">
        <v>1297.0314736956598</v>
      </c>
      <c r="K210" s="7">
        <f t="shared" si="74"/>
        <v>1.5419826276854769E-2</v>
      </c>
      <c r="L210" s="8">
        <v>1389.8475695219252</v>
      </c>
      <c r="M210" s="7">
        <f t="shared" si="75"/>
        <v>1.439006725527428E-2</v>
      </c>
      <c r="N210" s="8">
        <v>1463.6537658281679</v>
      </c>
      <c r="O210" s="7">
        <f t="shared" si="76"/>
        <v>1.3664433807324339E-2</v>
      </c>
      <c r="P210" s="8">
        <v>1523.665226907674</v>
      </c>
      <c r="Q210" s="7">
        <f t="shared" si="77"/>
        <v>1.3126242987503641E-2</v>
      </c>
      <c r="R210" s="8">
        <v>1573.3808011469464</v>
      </c>
      <c r="S210" s="7">
        <f t="shared" si="78"/>
        <v>1.2711480898597855E-2</v>
      </c>
    </row>
    <row r="211" spans="1:19" x14ac:dyDescent="0.45">
      <c r="A211">
        <v>2500</v>
      </c>
      <c r="B211" s="8">
        <v>534.9104848020495</v>
      </c>
      <c r="C211" s="7">
        <f t="shared" si="70"/>
        <v>3.7389433500076667E-2</v>
      </c>
      <c r="D211" s="8">
        <v>871.52725455621044</v>
      </c>
      <c r="E211" s="7">
        <f t="shared" si="71"/>
        <v>2.2948220948275658E-2</v>
      </c>
      <c r="F211" s="8">
        <v>1123.6777886831121</v>
      </c>
      <c r="G211" s="7">
        <f t="shared" si="72"/>
        <v>1.779869656713504E-2</v>
      </c>
      <c r="H211" s="8">
        <v>1311.2638078043399</v>
      </c>
      <c r="I211" s="7">
        <f t="shared" si="73"/>
        <v>1.5252460931938036E-2</v>
      </c>
      <c r="J211" s="8">
        <v>1454.0833801784875</v>
      </c>
      <c r="K211" s="7">
        <f t="shared" si="74"/>
        <v>1.3754369434815367E-2</v>
      </c>
      <c r="L211" s="8">
        <v>1565.7387920117594</v>
      </c>
      <c r="M211" s="7">
        <f t="shared" si="75"/>
        <v>1.2773522698701707E-2</v>
      </c>
      <c r="N211" s="8">
        <v>1655.1528273480412</v>
      </c>
      <c r="O211" s="7">
        <f t="shared" si="76"/>
        <v>1.20834763228752E-2</v>
      </c>
      <c r="P211" s="8">
        <v>1728.2511813377996</v>
      </c>
      <c r="Q211" s="7">
        <f t="shared" si="77"/>
        <v>1.1572391916155647E-2</v>
      </c>
      <c r="R211" s="8">
        <v>1789.0710271873027</v>
      </c>
      <c r="S211" s="7">
        <f t="shared" si="78"/>
        <v>1.1178986019042018E-2</v>
      </c>
    </row>
    <row r="212" spans="1:19" x14ac:dyDescent="0.45">
      <c r="A212">
        <v>3000</v>
      </c>
      <c r="B212" s="8">
        <v>563.41986311297444</v>
      </c>
      <c r="C212" s="7">
        <f t="shared" si="70"/>
        <v>3.5497506050811152E-2</v>
      </c>
      <c r="D212" s="8">
        <v>927.81004328520146</v>
      </c>
      <c r="E212" s="7">
        <f t="shared" si="71"/>
        <v>2.1556136565609646E-2</v>
      </c>
      <c r="F212" s="8">
        <v>1207.9024723864577</v>
      </c>
      <c r="G212" s="7">
        <f t="shared" si="72"/>
        <v>1.6557628167186315E-2</v>
      </c>
      <c r="H212" s="8">
        <v>1419.8663682071565</v>
      </c>
      <c r="I212" s="7">
        <f t="shared" si="73"/>
        <v>1.4085832616243804E-2</v>
      </c>
      <c r="J212" s="8">
        <v>1583.1154121412055</v>
      </c>
      <c r="K212" s="7">
        <f t="shared" si="74"/>
        <v>1.2633317726942896E-2</v>
      </c>
      <c r="L212" s="8">
        <v>1711.7928973708472</v>
      </c>
      <c r="M212" s="7">
        <f t="shared" si="75"/>
        <v>1.1683656376141131E-2</v>
      </c>
      <c r="N212" s="8">
        <v>1815.4703866223365</v>
      </c>
      <c r="O212" s="7">
        <f t="shared" si="76"/>
        <v>1.1016428660789003E-2</v>
      </c>
      <c r="P212" s="8">
        <v>1900.6318938751883</v>
      </c>
      <c r="Q212" s="7">
        <f t="shared" si="77"/>
        <v>1.0522816156274272E-2</v>
      </c>
      <c r="R212" s="8">
        <v>1971.7568216320385</v>
      </c>
      <c r="S212" s="7">
        <f t="shared" si="78"/>
        <v>1.0143238649199065E-2</v>
      </c>
    </row>
    <row r="213" spans="1:19" x14ac:dyDescent="0.45">
      <c r="A213">
        <v>3500</v>
      </c>
      <c r="B213" s="8">
        <v>585.29978714735637</v>
      </c>
      <c r="C213" s="7">
        <f t="shared" si="70"/>
        <v>3.4170523275732466E-2</v>
      </c>
      <c r="D213" s="8">
        <v>972.13670693706263</v>
      </c>
      <c r="E213" s="7">
        <f t="shared" si="71"/>
        <v>2.0573238164223365E-2</v>
      </c>
      <c r="F213" s="8">
        <v>1276.2169520125112</v>
      </c>
      <c r="G213" s="7">
        <f t="shared" si="72"/>
        <v>1.5671316674223217E-2</v>
      </c>
      <c r="H213" s="8">
        <v>1509.8876370526982</v>
      </c>
      <c r="I213" s="7">
        <f t="shared" si="73"/>
        <v>1.3246018782589686E-2</v>
      </c>
      <c r="J213" s="8">
        <v>1691.7487773229007</v>
      </c>
      <c r="K213" s="7">
        <f t="shared" si="74"/>
        <v>1.1822086274327858E-2</v>
      </c>
      <c r="L213" s="8">
        <v>1836.1761889950528</v>
      </c>
      <c r="M213" s="7">
        <f t="shared" si="75"/>
        <v>1.0892200933585838E-2</v>
      </c>
      <c r="N213" s="8">
        <v>1953.1991594317374</v>
      </c>
      <c r="O213" s="7">
        <f t="shared" si="76"/>
        <v>1.0239611205760906E-2</v>
      </c>
      <c r="P213" s="8">
        <v>2049.7427628118508</v>
      </c>
      <c r="Q213" s="7">
        <f t="shared" si="77"/>
        <v>9.7573219249052819E-3</v>
      </c>
      <c r="R213" s="8">
        <v>2130.6550445862777</v>
      </c>
      <c r="S213" s="7">
        <f t="shared" si="78"/>
        <v>9.3867846185695086E-3</v>
      </c>
    </row>
    <row r="214" spans="1:19" x14ac:dyDescent="0.45">
      <c r="A214">
        <v>4000</v>
      </c>
      <c r="B214" s="8">
        <v>602.86037600064128</v>
      </c>
      <c r="C214" s="7">
        <f t="shared" si="70"/>
        <v>3.3175177530623982E-2</v>
      </c>
      <c r="D214" s="8">
        <v>1008.372402003632</v>
      </c>
      <c r="E214" s="7">
        <f t="shared" si="71"/>
        <v>1.9833942262065165E-2</v>
      </c>
      <c r="F214" s="8">
        <v>1333.4900379126857</v>
      </c>
      <c r="G214" s="7">
        <f t="shared" si="72"/>
        <v>1.4998237280651932E-2</v>
      </c>
      <c r="H214" s="8">
        <v>1586.8390132698889</v>
      </c>
      <c r="I214" s="7">
        <f t="shared" si="73"/>
        <v>1.2603672983050367E-2</v>
      </c>
      <c r="J214" s="8">
        <v>1785.9303342253584</v>
      </c>
      <c r="K214" s="7">
        <f t="shared" si="74"/>
        <v>1.1198645107663137E-2</v>
      </c>
      <c r="L214" s="8">
        <v>1945.1474155413998</v>
      </c>
      <c r="M214" s="7">
        <f t="shared" si="75"/>
        <v>1.0281997055957493E-2</v>
      </c>
      <c r="N214" s="8">
        <v>2074.8316024628548</v>
      </c>
      <c r="O214" s="7">
        <f t="shared" si="76"/>
        <v>9.6393365014585831E-3</v>
      </c>
      <c r="P214" s="8">
        <v>2182.2577588240006</v>
      </c>
      <c r="Q214" s="7">
        <f t="shared" si="77"/>
        <v>9.1648202047304554E-3</v>
      </c>
      <c r="R214" s="8">
        <v>2272.5847271062685</v>
      </c>
      <c r="S214" s="7">
        <f t="shared" si="78"/>
        <v>8.8005519712642064E-3</v>
      </c>
    </row>
    <row r="215" spans="1:19" x14ac:dyDescent="0.45">
      <c r="A215">
        <v>4500</v>
      </c>
      <c r="B215" s="8">
        <v>617.44437649904251</v>
      </c>
      <c r="C215" s="7">
        <f t="shared" si="70"/>
        <v>3.2391581754135569E-2</v>
      </c>
      <c r="D215" s="8">
        <v>1038.6890312187429</v>
      </c>
      <c r="E215" s="7">
        <f t="shared" si="71"/>
        <v>1.9255041113251246E-2</v>
      </c>
      <c r="F215" s="8">
        <v>1382.2715775206013</v>
      </c>
      <c r="G215" s="7">
        <f t="shared" si="72"/>
        <v>1.4468936730851591E-2</v>
      </c>
      <c r="H215" s="8">
        <v>1653.3855667562341</v>
      </c>
      <c r="I215" s="7">
        <f t="shared" si="73"/>
        <v>1.2096392034701177E-2</v>
      </c>
      <c r="J215" s="8">
        <v>1868.3188234135691</v>
      </c>
      <c r="K215" s="7">
        <f t="shared" si="74"/>
        <v>1.0704811057600109E-2</v>
      </c>
      <c r="L215" s="8">
        <v>2041.3060935287122</v>
      </c>
      <c r="M215" s="7">
        <f t="shared" si="75"/>
        <v>9.797648703153047E-3</v>
      </c>
      <c r="N215" s="8">
        <v>2182.8869685174695</v>
      </c>
      <c r="O215" s="7">
        <f t="shared" si="76"/>
        <v>9.1621784766909888E-3</v>
      </c>
      <c r="P215" s="8">
        <v>2300.6096875246694</v>
      </c>
      <c r="Q215" s="7">
        <f t="shared" si="77"/>
        <v>8.693347727975061E-3</v>
      </c>
      <c r="R215" s="8">
        <v>2399.892970009897</v>
      </c>
      <c r="S215" s="7">
        <f t="shared" si="78"/>
        <v>8.3337049818173851E-3</v>
      </c>
    </row>
    <row r="216" spans="1:19" x14ac:dyDescent="0.45">
      <c r="A216">
        <v>5000</v>
      </c>
      <c r="B216" s="8">
        <v>629.84770195627596</v>
      </c>
      <c r="C216" s="7">
        <f t="shared" si="70"/>
        <v>3.1753707980327603E-2</v>
      </c>
      <c r="D216" s="8">
        <v>1064.5327041456571</v>
      </c>
      <c r="E216" s="7">
        <f t="shared" si="71"/>
        <v>1.8787586254619619E-2</v>
      </c>
      <c r="F216" s="8">
        <v>1424.4346394535714</v>
      </c>
      <c r="G216" s="7">
        <f t="shared" si="72"/>
        <v>1.4040658269636167E-2</v>
      </c>
      <c r="H216" s="8">
        <v>1711.6455777323454</v>
      </c>
      <c r="I216" s="7">
        <f t="shared" si="73"/>
        <v>1.1684661976866016E-2</v>
      </c>
      <c r="J216" s="8">
        <v>1941.1717951910159</v>
      </c>
      <c r="K216" s="7">
        <f t="shared" si="74"/>
        <v>1.0303055118329674E-2</v>
      </c>
      <c r="L216" s="8">
        <v>2126.9893469629524</v>
      </c>
      <c r="M216" s="7">
        <f t="shared" si="75"/>
        <v>9.4029619981676176E-3</v>
      </c>
      <c r="N216" s="8">
        <v>2279.7476350941474</v>
      </c>
      <c r="O216" s="7">
        <f t="shared" si="76"/>
        <v>8.7729008650442378E-3</v>
      </c>
      <c r="P216" s="8">
        <v>2407.2058794186169</v>
      </c>
      <c r="Q216" s="7">
        <f t="shared" si="77"/>
        <v>8.3083878163467909E-3</v>
      </c>
      <c r="R216" s="8">
        <v>2514.9997371919899</v>
      </c>
      <c r="S216" s="7">
        <f t="shared" si="78"/>
        <v>7.9522871132901591E-3</v>
      </c>
    </row>
    <row r="217" spans="1:19" x14ac:dyDescent="0.45">
      <c r="A217">
        <v>5500</v>
      </c>
      <c r="B217" s="8">
        <v>640.52708069184973</v>
      </c>
      <c r="C217" s="7">
        <f t="shared" si="70"/>
        <v>3.1224284816182148E-2</v>
      </c>
      <c r="D217" s="8">
        <v>1086.8303299830154</v>
      </c>
      <c r="E217" s="7">
        <f t="shared" si="71"/>
        <v>1.8402136422078462E-2</v>
      </c>
      <c r="F217" s="8">
        <v>1461.2968442428942</v>
      </c>
      <c r="G217" s="7">
        <f t="shared" si="72"/>
        <v>1.3686473134322074E-2</v>
      </c>
      <c r="H217" s="8">
        <v>1763.2196236135712</v>
      </c>
      <c r="I217" s="7">
        <f t="shared" si="73"/>
        <v>1.1342886463010021E-2</v>
      </c>
      <c r="J217" s="8">
        <v>2006.2949236495228</v>
      </c>
      <c r="K217" s="7">
        <f t="shared" si="74"/>
        <v>9.968624136086273E-3</v>
      </c>
      <c r="L217" s="8">
        <v>2204.1557336092683</v>
      </c>
      <c r="M217" s="7">
        <f t="shared" si="75"/>
        <v>9.0737690150642543E-3</v>
      </c>
      <c r="N217" s="8">
        <v>2367.4896277923917</v>
      </c>
      <c r="O217" s="7">
        <f t="shared" si="76"/>
        <v>8.4477666829946615E-3</v>
      </c>
      <c r="P217" s="8">
        <v>2504.2150970848115</v>
      </c>
      <c r="Q217" s="7">
        <f t="shared" si="77"/>
        <v>7.9865343928651553E-3</v>
      </c>
      <c r="R217" s="8">
        <v>2620.1487195596487</v>
      </c>
      <c r="S217" s="7">
        <f t="shared" si="78"/>
        <v>7.6331545040547429E-3</v>
      </c>
    </row>
    <row r="218" spans="1:19" x14ac:dyDescent="0.45">
      <c r="A218">
        <v>6000</v>
      </c>
      <c r="B218" s="8">
        <v>649.83819449575856</v>
      </c>
      <c r="C218" s="7">
        <f t="shared" si="70"/>
        <v>3.0776892108533238E-2</v>
      </c>
      <c r="D218" s="8">
        <v>1106.2850664813295</v>
      </c>
      <c r="E218" s="7">
        <f t="shared" si="71"/>
        <v>1.8078522982880322E-2</v>
      </c>
      <c r="F218" s="8">
        <v>1493.8411695253226</v>
      </c>
      <c r="G218" s="7">
        <f t="shared" si="72"/>
        <v>1.3388304197262902E-2</v>
      </c>
      <c r="H218" s="8">
        <v>1809.2846289783465</v>
      </c>
      <c r="I218" s="7">
        <f t="shared" si="73"/>
        <v>1.1054092694798083E-2</v>
      </c>
      <c r="J218" s="8">
        <v>2064.999084413771</v>
      </c>
      <c r="K218" s="7">
        <f t="shared" si="74"/>
        <v>9.6852343184828885E-3</v>
      </c>
      <c r="L218" s="8">
        <v>2274.2113160338777</v>
      </c>
      <c r="M218" s="7">
        <f t="shared" si="75"/>
        <v>8.7942575340268295E-3</v>
      </c>
      <c r="N218" s="8">
        <v>2447.5889047837863</v>
      </c>
      <c r="O218" s="7">
        <f t="shared" si="76"/>
        <v>8.1713068566825961E-3</v>
      </c>
      <c r="P218" s="8">
        <v>2593.1662038235622</v>
      </c>
      <c r="Q218" s="7">
        <f t="shared" si="77"/>
        <v>7.712579305757754E-3</v>
      </c>
      <c r="R218" s="8">
        <v>2716.9099012604042</v>
      </c>
      <c r="S218" s="7">
        <f t="shared" si="78"/>
        <v>7.3613041016640929E-3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3" zoomScaleNormal="103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4" sqref="M34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3 mm Noctua F12</vt:lpstr>
      <vt:lpstr>3 mm 2x F12</vt:lpstr>
      <vt:lpstr>Diagramm 3mm F12</vt:lpstr>
      <vt:lpstr>Diagramm 3mm 2x F12</vt:lpstr>
      <vt:lpstr>Leistung Passiv</vt:lpstr>
      <vt:lpstr>Vergleich KW pushpull 3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2021-01-24T14:36:43Z</dcterms:modified>
</cp:coreProperties>
</file>