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hnitzel\Desktop\WaKü\"/>
    </mc:Choice>
  </mc:AlternateContent>
  <bookViews>
    <workbookView xWindow="0" yWindow="0" windowWidth="21570" windowHeight="8160"/>
  </bookViews>
  <sheets>
    <sheet name="WaKü" sheetId="5" r:id="rId1"/>
    <sheet name="Warenkörbe" sheetId="6" r:id="rId2"/>
  </sheets>
  <calcPr calcId="152511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6" l="1"/>
  <c r="F4" i="5"/>
  <c r="F3" i="5"/>
  <c r="F28" i="5"/>
  <c r="E5" i="6"/>
  <c r="E8" i="6"/>
  <c r="E7" i="6"/>
  <c r="E4" i="6"/>
  <c r="F21" i="5" l="1"/>
  <c r="F18" i="5"/>
  <c r="F19" i="5"/>
  <c r="F20" i="5"/>
  <c r="F15" i="5"/>
  <c r="F2" i="5"/>
  <c r="D6" i="6" l="1"/>
  <c r="E6" i="6"/>
  <c r="H9" i="6" l="1"/>
  <c r="F10" i="5"/>
  <c r="F13" i="5"/>
  <c r="F7" i="5" l="1"/>
  <c r="F6" i="5"/>
  <c r="F16" i="5"/>
  <c r="F24" i="5"/>
  <c r="F5" i="5"/>
  <c r="F12" i="5"/>
  <c r="F17" i="5"/>
  <c r="F9" i="5"/>
  <c r="F11" i="5"/>
  <c r="F14" i="5"/>
  <c r="F8" i="5"/>
  <c r="F26" i="5"/>
  <c r="F27" i="5"/>
  <c r="F22" i="5"/>
  <c r="F23" i="5"/>
  <c r="F25" i="5"/>
  <c r="F29" i="5" l="1"/>
</calcChain>
</file>

<file path=xl/sharedStrings.xml><?xml version="1.0" encoding="utf-8"?>
<sst xmlns="http://schemas.openxmlformats.org/spreadsheetml/2006/main" count="135" uniqueCount="74">
  <si>
    <t>EK Water Blocks EK-Supremacy EVO - Acetal+Nickel CSQ</t>
  </si>
  <si>
    <t>EK Water Blocks EK-FC980 GTX Strix - Acetal+Nickel</t>
  </si>
  <si>
    <t>EK Water Blocks EK-FC980 GTX Strix Backplate - schwarz</t>
  </si>
  <si>
    <t>https://www.caseking.de/shop/catalog/Wasserkuehlung/CPU-Wasserkuehler/Wakue-fuer-Intel-Sockel-115X/EK-Water-Blocks-EK-Supremacy-EVO-AcetalNickel-CSQ::28743.html</t>
  </si>
  <si>
    <t>https://www.caseking.de/shop/catalog/EK-Water-Blocks-EK-FC980-GTX-Strix-AcetalNickel::30475.html</t>
  </si>
  <si>
    <t>https://www.caseking.de/shop/catalog/Wasserkuehlung/VGA-Wasserkuehler/VGA-Kuehler-EK-Water-Blocks/EK-Water-Blocks-EK-FC980-GTX-Strix-Backplate-schwarz::30534.html</t>
  </si>
  <si>
    <t>Caseking</t>
  </si>
  <si>
    <t>Aquatuning</t>
  </si>
  <si>
    <t>Innovatek Protect Fertiggemisch by Aquatuning 1000ml</t>
  </si>
  <si>
    <t>http://www.aquatuning.de/wasserkuehlung/wasserzusaetze/fertiggemisch/2394/innovatek-protect-fertiggemisch-by-aquatuning-1000ml?c=368</t>
  </si>
  <si>
    <t>EK Water Blocks EK-CoolStream PE 360</t>
  </si>
  <si>
    <t>Noctua Industrial 2000 PWM</t>
  </si>
  <si>
    <t>Anzahl</t>
  </si>
  <si>
    <t>Fractal Design Define S - Window Black</t>
  </si>
  <si>
    <t>Amazon</t>
  </si>
  <si>
    <t>http://www.amazon.de/Noctua-NF-F12-PPC-2000-PWM/dp/B00KESSKVY/ref=sr_1_1?ie=UTF8&amp;qid=1429543027&amp;sr=8-1&amp;keywords=noctua+industrialppc</t>
  </si>
  <si>
    <t>https://www.caseking.de/shop/catalog/Wasserkuehlung/Radiatoren/EK-Water-Blocks/EK-Water-Blocks-EK-CoolStream-PE-360-schwarz::27508.html</t>
  </si>
  <si>
    <t>Cyberport</t>
  </si>
  <si>
    <t>aqua computer Shoggy Sandwich V2 Schwarz</t>
  </si>
  <si>
    <t>http://www.aquatuning.de/wasserkuehlung/pumpen/pumpenentkopplung/15991/aquacomputer-shoggy-sandwich-bausatz-zur-pumpenentkopplung-version-2.0-schwarze-ausfuehrung</t>
  </si>
  <si>
    <t>http://www.aquatuning.de/wasserkuehlung/ueberwachung/sensor-temperatur/6130/aquacomputer-temperatursensor-innen-/aussengewinde-g1/4?c=391</t>
  </si>
  <si>
    <t>Aquacomputer Temperatursensor Innen-/Außengewinde G1/4</t>
  </si>
  <si>
    <t>Alphacool Schlauch AlphaTube HF 13/10 (3/8"ID) - Klar 3m (9,8ft) Retailbox</t>
  </si>
  <si>
    <t>http://www.aquatuning.de/wasserkuehlung/schlaeuche/schlaeuche/16229/alphacool-schlauch-alphatube-hf-13/10-3/8-id-klar-3m-9-8ft-retailbox?c=361</t>
  </si>
  <si>
    <t>Phobya Y-Kabel 4Pin PWM 3x 4Pin PWM 10cm - Schwarz</t>
  </si>
  <si>
    <t>http://www.aquatuning.de/kabel/luefterkabel-und-adapter/17716/phobya-y-kabel-4pin-pwm-3x-4pin-pwm-10cm-schwarz?c=448</t>
  </si>
  <si>
    <t>Status</t>
  </si>
  <si>
    <t>E-Preis</t>
  </si>
  <si>
    <t>Ges.Preis</t>
  </si>
  <si>
    <t>Wo?</t>
  </si>
  <si>
    <t>Link</t>
  </si>
  <si>
    <t>Bezeichnung</t>
  </si>
  <si>
    <t>Fitting/etc</t>
  </si>
  <si>
    <t>Alphacool NexXxoS ST30 Full Copper 360mm</t>
  </si>
  <si>
    <t>http://www.aquatuning.de/wasserkuehlung/radiatoren/radiatoren-aktiv/12344/alphacool-nexxxos-st30-full-copper-360mm?c=352</t>
  </si>
  <si>
    <t>Eheim 1046/48 Ein- und 1250 Auslassadapter auf G1/4" - sechseck - black nickel</t>
  </si>
  <si>
    <t>http://www.aquatuning.de/wasserkuehlung/pumpen/pumpenadapter/11697/eheim-1046/48-ein-und-1250-auslassadapter-auf-g1/4-sechseck-black-nickel?c=349</t>
  </si>
  <si>
    <t>http://www.aquatuning.de/wasserkuehlung/pumpen/pumpenadapter/263/eheim-1046-auslassadapter-auf-g1/4?c=349</t>
  </si>
  <si>
    <t>Eheim 1046 Auslassadapter auf G1/4"</t>
  </si>
  <si>
    <t>Ein/Auslass</t>
  </si>
  <si>
    <t>EK Water Blocks EK-RES X3 150 Reservoir</t>
  </si>
  <si>
    <t>https://www.caseking.de/shop/catalog/Wasserkuehlung/Ausgleichsbehaelter/EK-Water-Blocks-EK-RES-X3-150-Reservoir::20645.html</t>
  </si>
  <si>
    <t>13/10mm (10x1,5mm) Anschraubtülle 90° drehbar G1/4 - gerändelt - black nickel</t>
  </si>
  <si>
    <t>13/10mm (10x1,5mm) Anschraubtülle 90° drehbar G1/4 - kompakt - black nickel</t>
  </si>
  <si>
    <t>http://www.aquatuning.de/wasserkuehlung/anschluesse/anschraubtuellen/1310mm/7482/13/10mm-10x1-5mm-anschraubtuelle-90-drehbar-g1/4-geraendelt-black-nickel?c=10973</t>
  </si>
  <si>
    <t>http://www.aquatuning.de/wasserkuehlung/anschluesse/anschraubtuellen/1310mm/5499/13/10mm-10x1-5mm-anschraubtuelle-90-drehbar-g1/4-kompakt-black-nickel?c=10973</t>
  </si>
  <si>
    <t>Summe von Ges.Preis</t>
  </si>
  <si>
    <t>Versandkosten</t>
  </si>
  <si>
    <t>Preis/Rabatt</t>
  </si>
  <si>
    <t>BitFenix-24-Pin-ATX-Schwarz</t>
  </si>
  <si>
    <t>BitFenix-8-Pin-EPS12V-Schwarz</t>
  </si>
  <si>
    <t>BitFenix-8-Pin-PCIe-Schwarz</t>
  </si>
  <si>
    <t>BitFenix-6-Pin-PCIe-Schwarz</t>
  </si>
  <si>
    <t>Aquacomputer Durchflusssensor "high flow"</t>
  </si>
  <si>
    <t>https://www.caseking.de/shop/catalog/Kabel/Adapter/Netzteil-Kabel/Adapter/BitFenix-24-Pin-ATX-Verlaengerung-30cm-sleeved-schwarz-schwarz::15940.html?mli=1</t>
  </si>
  <si>
    <t>https://www.caseking.de/shop/catalog/Kabel/Adapter/Netzteil-Kabel/Adapter/BitFenix-8-Pin-EPS12V-Verlaengerung-45cm-sleeved-schwarz-schwarz::15938.html?mli=1</t>
  </si>
  <si>
    <t>https://www.caseking.de/shop/catalog/Kabel/Adapter/Netzteil-Kabel/Adapter/BitFenix-6-Pin-PCIe-Verlaengerung-45cm-sleeved-schwarz-schwarz::16352.html?mli=1</t>
  </si>
  <si>
    <t>https://www.caseking.de/shop/catalog/Kabel/Adapter/Netzteil-Kabel/Adapter/BitFenix-8-Pin-PCIe-Verlaengerung-45cm-sleeved-schwarz-schwarz::16191.html?mli=1</t>
  </si>
  <si>
    <t>http://www.aquatuning.de/wasserkuehlung/ueberwachung/sensor-durchfluss/6146/aquacomputer-durchflusssensor-high-flow-g1/4-fuer-aquaero-aquastream-xt-ultra-und-poweradjust</t>
  </si>
  <si>
    <t>Fertig</t>
  </si>
  <si>
    <t>Done</t>
  </si>
  <si>
    <t>EK Water Blocks EK-ACF Fitting 13/10mm G1/4 - schwarz</t>
  </si>
  <si>
    <t>https://www.caseking.de/shop/catalog/EK-Water-Blocks-EK-ACF-Fitting-13-10mm-G1-4-schwarz::30881.html</t>
  </si>
  <si>
    <t>http://www.aquatuning.de/wasserkuehlung/pumpen/eheim-104648/1046-pumpen/2833/aquacomputer-aquastream-xt-usb-12v-pumpe-ultra-version</t>
  </si>
  <si>
    <t>Noctua NA-SYC1 Lüfter Kabel 4-pin Y-Adapter (2 Stück in einem Paket)</t>
  </si>
  <si>
    <t xml:space="preserve">Phyobya Durchflusssensorkabel 3 Polig </t>
  </si>
  <si>
    <t>http://www.amazon.de/gp/product/B007OULMHO?psc=1&amp;redirect=true&amp;ref_=oh_aui_detailpage_o02_s00</t>
  </si>
  <si>
    <t>https://www.cyberport.de/noctua-na-syc1-luefter-kabel-4-pin-y-adapter-2-stk-schwarz-4B99-87N_729.html</t>
  </si>
  <si>
    <t>Noctua NA-SEC1 (Verlängerung 4pin)</t>
  </si>
  <si>
    <t>http://www.amazon.de/gp/product/B00KHU1SOK?psc=1&amp;redirect=true&amp;ref_=oh_aui_detailpage_o03_s00</t>
  </si>
  <si>
    <t>Alternate</t>
  </si>
  <si>
    <t>https://www.alternate.de/Fractal-Design/Define-S-Black-Window-Tower-Geh%C3%A4use/html/product/1197535</t>
  </si>
  <si>
    <t>aqua computer Aquastream XT USB 12V Pumpe - Ultra</t>
  </si>
  <si>
    <t>Gesamtpreis: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</si>
</sst>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2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 val="doubleAccounting"/>
      <sz val="11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b/>
      <u val="doubleAccounting"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5" fillId="0" borderId="0" xfId="0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0" fontId="4" fillId="0" borderId="7" xfId="0" applyFont="1" applyFill="1" applyBorder="1"/>
    <xf numFmtId="0" fontId="3" fillId="0" borderId="2" xfId="0" applyFont="1" applyFill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44" fontId="3" fillId="0" borderId="1" xfId="1" applyFont="1" applyFill="1" applyBorder="1" applyAlignment="1">
      <alignment horizontal="center"/>
    </xf>
    <xf numFmtId="44" fontId="3" fillId="0" borderId="1" xfId="1" applyFont="1" applyFill="1" applyBorder="1" applyAlignment="1">
      <alignment horizontal="right"/>
    </xf>
    <xf numFmtId="0" fontId="3" fillId="0" borderId="1" xfId="0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44" fontId="3" fillId="0" borderId="1" xfId="1" applyFont="1" applyBorder="1" applyAlignment="1">
      <alignment horizontal="center"/>
    </xf>
    <xf numFmtId="44" fontId="3" fillId="0" borderId="1" xfId="1" applyFont="1" applyBorder="1" applyAlignment="1">
      <alignment horizontal="right"/>
    </xf>
    <xf numFmtId="0" fontId="3" fillId="0" borderId="1" xfId="0" applyFont="1" applyBorder="1"/>
    <xf numFmtId="0" fontId="6" fillId="0" borderId="4" xfId="2" applyFont="1" applyBorder="1"/>
    <xf numFmtId="0" fontId="6" fillId="0" borderId="4" xfId="2" applyFont="1" applyFill="1" applyBorder="1"/>
    <xf numFmtId="0" fontId="3" fillId="0" borderId="8" xfId="0" applyFont="1" applyFill="1" applyBorder="1"/>
    <xf numFmtId="0" fontId="3" fillId="0" borderId="3" xfId="0" applyFont="1" applyFill="1" applyBorder="1" applyAlignment="1">
      <alignment horizontal="left"/>
    </xf>
    <xf numFmtId="0" fontId="6" fillId="0" borderId="9" xfId="2" applyFont="1" applyBorder="1"/>
    <xf numFmtId="44" fontId="0" fillId="0" borderId="0" xfId="0" applyNumberFormat="1"/>
    <xf numFmtId="0" fontId="0" fillId="0" borderId="0" xfId="0" applyBorder="1"/>
    <xf numFmtId="0" fontId="3" fillId="0" borderId="3" xfId="0" applyFont="1" applyFill="1" applyBorder="1" applyAlignment="1">
      <alignment horizontal="center"/>
    </xf>
    <xf numFmtId="0" fontId="3" fillId="0" borderId="3" xfId="0" applyFont="1" applyFill="1" applyBorder="1"/>
    <xf numFmtId="44" fontId="3" fillId="0" borderId="3" xfId="1" applyFont="1" applyFill="1" applyBorder="1" applyAlignment="1">
      <alignment horizontal="center"/>
    </xf>
    <xf numFmtId="44" fontId="3" fillId="0" borderId="3" xfId="1" applyFont="1" applyFill="1" applyBorder="1" applyAlignment="1">
      <alignment horizontal="right"/>
    </xf>
    <xf numFmtId="0" fontId="0" fillId="0" borderId="13" xfId="0" pivotButton="1" applyBorder="1"/>
    <xf numFmtId="0" fontId="0" fillId="0" borderId="13" xfId="0" applyBorder="1"/>
    <xf numFmtId="0" fontId="0" fillId="0" borderId="10" xfId="0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44" fontId="0" fillId="0" borderId="10" xfId="0" applyNumberFormat="1" applyBorder="1" applyAlignment="1">
      <alignment horizontal="right"/>
    </xf>
    <xf numFmtId="44" fontId="0" fillId="0" borderId="11" xfId="0" applyNumberFormat="1" applyBorder="1" applyAlignment="1">
      <alignment horizontal="right"/>
    </xf>
    <xf numFmtId="44" fontId="0" fillId="0" borderId="12" xfId="0" applyNumberFormat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44" fontId="3" fillId="0" borderId="0" xfId="1" applyFont="1" applyFill="1" applyBorder="1" applyAlignment="1">
      <alignment horizontal="center"/>
    </xf>
    <xf numFmtId="44" fontId="3" fillId="0" borderId="0" xfId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44" fontId="10" fillId="0" borderId="0" xfId="1" applyFont="1" applyFill="1" applyBorder="1"/>
    <xf numFmtId="0" fontId="7" fillId="0" borderId="0" xfId="0" applyFont="1"/>
    <xf numFmtId="44" fontId="0" fillId="0" borderId="0" xfId="0" applyNumberFormat="1" applyBorder="1"/>
    <xf numFmtId="6" fontId="0" fillId="0" borderId="0" xfId="0" applyNumberFormat="1"/>
    <xf numFmtId="0" fontId="9" fillId="0" borderId="4" xfId="0" applyFont="1" applyBorder="1"/>
    <xf numFmtId="0" fontId="7" fillId="0" borderId="0" xfId="0" applyFont="1" applyBorder="1"/>
    <xf numFmtId="0" fontId="0" fillId="0" borderId="0" xfId="0" applyBorder="1" applyAlignment="1">
      <alignment horizontal="right"/>
    </xf>
    <xf numFmtId="44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left"/>
    </xf>
    <xf numFmtId="44" fontId="8" fillId="0" borderId="0" xfId="0" applyNumberFormat="1" applyFont="1" applyBorder="1"/>
    <xf numFmtId="44" fontId="0" fillId="0" borderId="0" xfId="0" applyNumberFormat="1" applyBorder="1" applyAlignment="1">
      <alignment horizontal="left" vertical="center"/>
    </xf>
    <xf numFmtId="44" fontId="10" fillId="0" borderId="0" xfId="0" applyNumberFormat="1" applyFont="1"/>
    <xf numFmtId="0" fontId="6" fillId="0" borderId="0" xfId="2" applyFont="1" applyBorder="1"/>
  </cellXfs>
  <cellStyles count="3">
    <cellStyle name="Link" xfId="2" builtinId="8"/>
    <cellStyle name="Standard" xfId="0" builtinId="0"/>
    <cellStyle name="Währung" xfId="1" builtinId="4"/>
  </cellStyles>
  <dxfs count="73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font>
        <strike val="0"/>
        <outline val="0"/>
        <shadow val="0"/>
        <vertAlign val="baseline"/>
        <sz val="11"/>
        <color theme="2" tint="-0.249977111117893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34" formatCode="_-* #,##0.00\ &quot;€&quot;_-;\-* #,##0.00\ &quot;€&quot;_-;_-* &quot;-&quot;??\ &quot;€&quot;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right" readingOrder="0"/>
    </dxf>
    <dxf>
      <alignment horizontal="right" readingOrder="0"/>
    </dxf>
    <dxf>
      <numFmt numFmtId="34" formatCode="_-* #,##0.00\ &quot;€&quot;_-;\-* #,##0.00\ &quot;€&quot;_-;_-* &quot;-&quot;??\ &quot;€&quot;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right" readingOrder="0"/>
    </dxf>
    <dxf>
      <alignment horizontal="right" readingOrder="0"/>
    </dxf>
    <dxf>
      <numFmt numFmtId="34" formatCode="_-* #,##0.00\ &quot;€&quot;_-;\-* #,##0.00\ &quot;€&quot;_-;_-* &quot;-&quot;??\ &quot;€&quot;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right" readingOrder="0"/>
    </dxf>
    <dxf>
      <alignment horizontal="right" readingOrder="0"/>
    </dxf>
    <dxf>
      <numFmt numFmtId="34" formatCode="_-* #,##0.00\ &quot;€&quot;_-;\-* #,##0.00\ &quot;€&quot;_-;_-* &quot;-&quot;??\ &quot;€&quot;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right" readingOrder="0"/>
    </dxf>
    <dxf>
      <alignment horizontal="right" readingOrder="0"/>
    </dxf>
    <dxf>
      <numFmt numFmtId="34" formatCode="_-* #,##0.00\ &quot;€&quot;_-;\-* #,##0.00\ &quot;€&quot;_-;_-* &quot;-&quot;??\ &quot;€&quot;_-;_-@_-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34" formatCode="_-* #,##0.00\ &quot;€&quot;_-;\-* #,##0.00\ &quot;€&quot;_-;_-* &quot;-&quot;??\ &quot;€&quot;_-;_-@_-"/>
    </dxf>
    <dxf>
      <border outline="0">
        <top style="thin">
          <color indexed="64"/>
        </top>
      </border>
    </dxf>
    <dxf>
      <font>
        <strike val="0"/>
        <outline val="0"/>
        <shadow val="0"/>
        <vertAlign val="baseline"/>
        <sz val="11"/>
        <color theme="0"/>
        <name val="Calibri"/>
        <scheme val="minor"/>
      </font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[wakü.xlsx]Warenkörbe!PivotTable3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Warenkörbe - Gesamtpreise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Warenkörbe!$B$3</c:f>
              <c:strCache>
                <c:ptCount val="1"/>
                <c:pt idx="0">
                  <c:v>Ergebnis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Warenkörbe!$A$4:$A$8</c:f>
              <c:strCache>
                <c:ptCount val="5"/>
                <c:pt idx="0">
                  <c:v>Amazon</c:v>
                </c:pt>
                <c:pt idx="1">
                  <c:v>Aquatuning</c:v>
                </c:pt>
                <c:pt idx="2">
                  <c:v>Caseking</c:v>
                </c:pt>
                <c:pt idx="3">
                  <c:v>Cyberport</c:v>
                </c:pt>
                <c:pt idx="4">
                  <c:v>Alternate</c:v>
                </c:pt>
              </c:strCache>
            </c:strRef>
          </c:cat>
          <c:val>
            <c:numRef>
              <c:f>Warenkörbe!$B$4:$B$8</c:f>
              <c:numCache>
                <c:formatCode>_("€"* #,##0.00_);_("€"* \(#,##0.00\);_("€"* "-"??_);_(@_)</c:formatCode>
                <c:ptCount val="5"/>
                <c:pt idx="0">
                  <c:v>160.95999999999998</c:v>
                </c:pt>
                <c:pt idx="1">
                  <c:v>283.45999999999998</c:v>
                </c:pt>
                <c:pt idx="2">
                  <c:v>436.1</c:v>
                </c:pt>
                <c:pt idx="3">
                  <c:v>4.9000000000000004</c:v>
                </c:pt>
                <c:pt idx="4">
                  <c:v>89.9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0154960"/>
        <c:axId val="50155520"/>
      </c:barChart>
      <c:catAx>
        <c:axId val="50154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155520"/>
        <c:crosses val="autoZero"/>
        <c:auto val="1"/>
        <c:lblAlgn val="ctr"/>
        <c:lblOffset val="100"/>
        <c:noMultiLvlLbl val="0"/>
      </c:catAx>
      <c:valAx>
        <c:axId val="5015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015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10</xdr:row>
      <xdr:rowOff>33337</xdr:rowOff>
    </xdr:from>
    <xdr:to>
      <xdr:col>4</xdr:col>
      <xdr:colOff>609600</xdr:colOff>
      <xdr:row>24</xdr:row>
      <xdr:rowOff>128587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hnitzel" refreshedDate="42196.504235763889" createdVersion="5" refreshedVersion="5" minRefreshableVersion="3" recordCount="27">
  <cacheSource type="worksheet">
    <worksheetSource name="Tabelle3"/>
  </cacheSource>
  <cacheFields count="8">
    <cacheField name="Status" numFmtId="0">
      <sharedItems/>
    </cacheField>
    <cacheField name="Fitting/etc" numFmtId="0">
      <sharedItems containsBlank="1" containsMixedTypes="1" containsNumber="1" containsInteger="1" minValue="1" maxValue="2"/>
    </cacheField>
    <cacheField name="Bezeichnung" numFmtId="0">
      <sharedItems/>
    </cacheField>
    <cacheField name="Anzahl" numFmtId="0">
      <sharedItems containsSemiMixedTypes="0" containsString="0" containsNumber="1" containsInteger="1" minValue="1" maxValue="14"/>
    </cacheField>
    <cacheField name="E-Preis" numFmtId="44">
      <sharedItems containsSemiMixedTypes="0" containsString="0" containsNumber="1" minValue="0.99" maxValue="114.9"/>
    </cacheField>
    <cacheField name="Ges.Preis" numFmtId="44">
      <sharedItems containsSemiMixedTypes="0" containsString="0" containsNumber="1" minValue="0.99" maxValue="149.39999999999998"/>
    </cacheField>
    <cacheField name="Wo?" numFmtId="0">
      <sharedItems containsBlank="1" count="6">
        <s v="Alternate"/>
        <s v="Amazon"/>
        <s v="Aquatuning"/>
        <s v="Caseking"/>
        <s v="Cyberport"/>
        <m u="1"/>
      </sharedItems>
    </cacheField>
    <cacheField name="Link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s v="Done"/>
    <m/>
    <s v="Fractal Design Define S - Window Black"/>
    <n v="1"/>
    <n v="89.9"/>
    <n v="89.9"/>
    <x v="0"/>
    <s v="https://www.alternate.de/Fractal-Design/Define-S-Black-Window-Tower-Geh%C3%A4use/html/product/1197535"/>
  </r>
  <r>
    <s v="Done"/>
    <m/>
    <s v="Phyobya Durchflusssensorkabel 3 Polig "/>
    <n v="1"/>
    <n v="5.66"/>
    <n v="5.66"/>
    <x v="1"/>
    <s v="http://www.amazon.de/gp/product/B007OULMHO?psc=1&amp;redirect=true&amp;ref_=oh_aui_detailpage_o02_s00"/>
  </r>
  <r>
    <s v="Done"/>
    <m/>
    <s v="Noctua NA-SEC1 (Verlängerung 4pin)"/>
    <n v="1"/>
    <n v="5.9"/>
    <n v="5.9"/>
    <x v="1"/>
    <s v="http://www.amazon.de/gp/product/B00KHU1SOK?psc=1&amp;redirect=true&amp;ref_=oh_aui_detailpage_o03_s00"/>
  </r>
  <r>
    <s v="Done"/>
    <m/>
    <s v="Noctua Industrial 2000 PWM"/>
    <n v="6"/>
    <n v="24.9"/>
    <n v="149.39999999999998"/>
    <x v="1"/>
    <s v="http://www.amazon.de/Noctua-NF-F12-PPC-2000-PWM/dp/B00KESSKVY/ref=sr_1_1?ie=UTF8&amp;qid=1429543027&amp;sr=8-1&amp;keywords=noctua+industrialppc"/>
  </r>
  <r>
    <s v="Done"/>
    <n v="1"/>
    <s v="Eheim 1046/48 Ein- und 1250 Auslassadapter auf G1/4&quot; - sechseck - black nickel"/>
    <n v="1"/>
    <n v="0.99"/>
    <n v="0.99"/>
    <x v="2"/>
    <s v="http://www.aquatuning.de/wasserkuehlung/pumpen/pumpenadapter/11697/eheim-1046/48-ein-und-1250-auslassadapter-auf-g1/4-sechseck-black-nickel?c=349"/>
  </r>
  <r>
    <s v="Done"/>
    <n v="1"/>
    <s v="Eheim 1046 Auslassadapter auf G1/4&quot;"/>
    <n v="1"/>
    <n v="3.09"/>
    <n v="3.09"/>
    <x v="2"/>
    <s v="http://www.aquatuning.de/wasserkuehlung/pumpen/pumpenadapter/263/eheim-1046-auslassadapter-auf-g1/4?c=349"/>
  </r>
  <r>
    <s v="Done"/>
    <m/>
    <s v="Phobya Y-Kabel 4Pin PWM 3x 4Pin PWM 10cm - Schwarz"/>
    <n v="1"/>
    <n v="3.69"/>
    <n v="3.69"/>
    <x v="2"/>
    <s v="http://www.aquatuning.de/kabel/luefterkabel-und-adapter/17716/phobya-y-kabel-4pin-pwm-3x-4pin-pwm-10cm-schwarz?c=448"/>
  </r>
  <r>
    <s v="Done"/>
    <m/>
    <s v="aqua computer Shoggy Sandwich V2 Schwarz"/>
    <n v="1"/>
    <n v="6.89"/>
    <n v="6.89"/>
    <x v="2"/>
    <s v="http://www.aquatuning.de/wasserkuehlung/pumpen/pumpenentkopplung/15991/aquacomputer-shoggy-sandwich-bausatz-zur-pumpenentkopplung-version-2.0-schwarze-ausfuehrung"/>
  </r>
  <r>
    <s v="Done"/>
    <m/>
    <s v="13/10mm (10x1,5mm) Anschraubtülle 90° drehbar G1/4 - gerändelt - black nickel"/>
    <n v="2"/>
    <n v="4.3899999999999997"/>
    <n v="8.7799999999999994"/>
    <x v="2"/>
    <s v="http://www.aquatuning.de/wasserkuehlung/anschluesse/anschraubtuellen/1310mm/7482/13/10mm-10x1-5mm-anschraubtuelle-90-drehbar-g1/4-geraendelt-black-nickel?c=10973"/>
  </r>
  <r>
    <s v="Done"/>
    <m/>
    <s v="Aquacomputer Temperatursensor Innen-/Außengewinde G1/4"/>
    <n v="2"/>
    <n v="8.99"/>
    <n v="17.98"/>
    <x v="2"/>
    <s v="http://www.aquatuning.de/wasserkuehlung/ueberwachung/sensor-temperatur/6130/aquacomputer-temperatursensor-innen-/aussengewinde-g1/4?c=391"/>
  </r>
  <r>
    <s v="Done"/>
    <m/>
    <s v="Alphacool Schlauch AlphaTube HF 13/10 (3/8&quot;ID) - Klar 3m (9,8ft) Retailbox"/>
    <n v="1"/>
    <n v="9.59"/>
    <n v="9.59"/>
    <x v="2"/>
    <s v="http://www.aquatuning.de/wasserkuehlung/schlaeuche/schlaeuche/16229/alphacool-schlauch-alphatube-hf-13/10-3/8-id-klar-3m-9-8ft-retailbox?c=361"/>
  </r>
  <r>
    <s v="Done"/>
    <m/>
    <s v="13/10mm (10x1,5mm) Anschraubtülle 90° drehbar G1/4 - kompakt - black nickel"/>
    <n v="2"/>
    <n v="5.99"/>
    <n v="11.98"/>
    <x v="2"/>
    <s v="http://www.aquatuning.de/wasserkuehlung/anschluesse/anschraubtuellen/1310mm/5499/13/10mm-10x1-5mm-anschraubtuelle-90-drehbar-g1/4-kompakt-black-nickel?c=10973"/>
  </r>
  <r>
    <s v="Done"/>
    <m/>
    <s v="Innovatek Protect Fertiggemisch by Aquatuning 1000ml"/>
    <n v="3"/>
    <n v="9.9"/>
    <n v="29.700000000000003"/>
    <x v="2"/>
    <s v="http://www.aquatuning.de/wasserkuehlung/wasserzusaetze/fertiggemisch/2394/innovatek-protect-fertiggemisch-by-aquatuning-1000ml?c=368"/>
  </r>
  <r>
    <s v="Done"/>
    <m/>
    <s v="Aquacomputer Durchflusssensor &quot;high flow&quot;"/>
    <n v="1"/>
    <n v="37.89"/>
    <n v="37.89"/>
    <x v="2"/>
    <s v="http://www.aquatuning.de/wasserkuehlung/ueberwachung/sensor-durchfluss/6146/aquacomputer-durchflusssensor-high-flow-g1/4-fuer-aquaero-aquastream-xt-ultra-und-poweradjust"/>
  </r>
  <r>
    <s v="Done"/>
    <n v="2"/>
    <s v="Alphacool NexXxoS ST30 Full Copper 360mm"/>
    <n v="1"/>
    <n v="64.989999999999995"/>
    <n v="64.989999999999995"/>
    <x v="2"/>
    <s v="http://www.aquatuning.de/wasserkuehlung/radiatoren/radiatoren-aktiv/12344/alphacool-nexxxos-st30-full-copper-360mm?c=352"/>
  </r>
  <r>
    <s v="Done"/>
    <s v="Ein/Auslass"/>
    <s v="aqua computer Aquastream XT USB 12V Pumpe - Ultra"/>
    <n v="1"/>
    <n v="87.89"/>
    <n v="87.89"/>
    <x v="2"/>
    <s v="http://www.aquatuning.de/wasserkuehlung/pumpen/eheim-104648/1046-pumpen/2833/aquacomputer-aquastream-xt-usb-12v-pumpe-ultra-version"/>
  </r>
  <r>
    <s v="Done"/>
    <m/>
    <s v="BitFenix-8-Pin-EPS12V-Schwarz"/>
    <n v="1"/>
    <n v="5.9"/>
    <n v="5.9"/>
    <x v="3"/>
    <s v="https://www.caseking.de/shop/catalog/Kabel/Adapter/Netzteil-Kabel/Adapter/BitFenix-8-Pin-EPS12V-Verlaengerung-45cm-sleeved-schwarz-schwarz::15938.html?mli=1"/>
  </r>
  <r>
    <s v="Done"/>
    <m/>
    <s v="BitFenix-8-Pin-PCIe-Schwarz"/>
    <n v="1"/>
    <n v="6.9"/>
    <n v="6.9"/>
    <x v="3"/>
    <s v="https://www.caseking.de/shop/catalog/Kabel/Adapter/Netzteil-Kabel/Adapter/BitFenix-6-Pin-PCIe-Verlaengerung-45cm-sleeved-schwarz-schwarz::16352.html?mli=1"/>
  </r>
  <r>
    <s v="Done"/>
    <m/>
    <s v="BitFenix-6-Pin-PCIe-Schwarz"/>
    <n v="1"/>
    <n v="6.9"/>
    <n v="6.9"/>
    <x v="3"/>
    <s v="https://www.caseking.de/shop/catalog/Kabel/Adapter/Netzteil-Kabel/Adapter/BitFenix-8-Pin-PCIe-Verlaengerung-45cm-sleeved-schwarz-schwarz::16191.html?mli=1"/>
  </r>
  <r>
    <s v="Done"/>
    <m/>
    <s v="BitFenix-24-Pin-ATX-Schwarz"/>
    <n v="1"/>
    <n v="8.9"/>
    <n v="8.9"/>
    <x v="3"/>
    <s v="https://www.caseking.de/shop/catalog/Kabel/Adapter/Netzteil-Kabel/Adapter/BitFenix-24-Pin-ATX-Verlaengerung-30cm-sleeved-schwarz-schwarz::15940.html?mli=1"/>
  </r>
  <r>
    <s v="Done"/>
    <m/>
    <s v="EK Water Blocks EK-FC980 GTX Strix Backplate - schwarz"/>
    <n v="1"/>
    <n v="29.9"/>
    <n v="29.9"/>
    <x v="3"/>
    <s v="https://www.caseking.de/shop/catalog/Wasserkuehlung/VGA-Wasserkuehler/VGA-Kuehler-EK-Water-Blocks/EK-Water-Blocks-EK-FC980-GTX-Strix-Backplate-schwarz::30534.html"/>
  </r>
  <r>
    <s v="Done"/>
    <n v="2"/>
    <s v="EK Water Blocks EK-RES X3 150 Reservoir"/>
    <n v="1"/>
    <n v="49.9"/>
    <n v="49.9"/>
    <x v="3"/>
    <s v="https://www.caseking.de/shop/catalog/Wasserkuehlung/Ausgleichsbehaelter/EK-Water-Blocks-EK-RES-X3-150-Reservoir::20645.html"/>
  </r>
  <r>
    <s v="Done"/>
    <m/>
    <s v="EK Water Blocks EK-ACF Fitting 13/10mm G1/4 - schwarz"/>
    <n v="14"/>
    <n v="4.5"/>
    <n v="63"/>
    <x v="3"/>
    <s v="https://www.caseking.de/shop/catalog/EK-Water-Blocks-EK-ACF-Fitting-13-10mm-G1-4-schwarz::30881.html"/>
  </r>
  <r>
    <s v="Done"/>
    <n v="2"/>
    <s v="EK Water Blocks EK-Supremacy EVO - Acetal+Nickel CSQ"/>
    <n v="1"/>
    <n v="69.900000000000006"/>
    <n v="69.900000000000006"/>
    <x v="3"/>
    <s v="https://www.caseking.de/shop/catalog/Wasserkuehlung/CPU-Wasserkuehler/Wakue-fuer-Intel-Sockel-115X/EK-Water-Blocks-EK-Supremacy-EVO-AcetalNickel-CSQ::28743.html"/>
  </r>
  <r>
    <s v="Done"/>
    <n v="2"/>
    <s v="EK Water Blocks EK-CoolStream PE 360"/>
    <n v="1"/>
    <n v="79.900000000000006"/>
    <n v="79.900000000000006"/>
    <x v="3"/>
    <s v="https://www.caseking.de/shop/catalog/Wasserkuehlung/Radiatoren/EK-Water-Blocks/EK-Water-Blocks-EK-CoolStream-PE-360-schwarz::27508.html"/>
  </r>
  <r>
    <s v="Done"/>
    <n v="2"/>
    <s v="EK Water Blocks EK-FC980 GTX Strix - Acetal+Nickel"/>
    <n v="1"/>
    <n v="114.9"/>
    <n v="114.9"/>
    <x v="3"/>
    <s v="https://www.caseking.de/shop/catalog/EK-Water-Blocks-EK-FC980-GTX-Strix-AcetalNickel::30475.html"/>
  </r>
  <r>
    <s v="Done"/>
    <m/>
    <s v="Noctua NA-SYC1 Lüfter Kabel 4-pin Y-Adapter (2 Stück in einem Paket)"/>
    <n v="1"/>
    <n v="4.9000000000000004"/>
    <n v="4.9000000000000004"/>
    <x v="4"/>
    <s v="https://www.cyberport.de/noctua-na-syc1-luefter-kabel-4-pin-y-adapter-2-stk-schwarz-4B99-87N_729.html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5" applyNumberFormats="0" applyBorderFormats="0" applyFontFormats="0" applyPatternFormats="0" applyAlignmentFormats="0" applyWidthHeightFormats="1" dataCaption="Werte" updatedVersion="5" minRefreshableVersion="3" useAutoFormatting="1" rowGrandTotals="0" colGrandTotals="0" itemPrintTitles="1" createdVersion="5" indent="0" compact="0" compactData="0" multipleFieldFilters="0" chartFormat="1">
  <location ref="A3:B8" firstHeaderRow="1" firstDataRow="1" firstDataCol="1"/>
  <pivotFields count="8"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4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x="1"/>
        <item x="2"/>
        <item x="3"/>
        <item x="4"/>
        <item m="1" x="5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6"/>
  </rowFields>
  <rowItems count="5">
    <i>
      <x/>
    </i>
    <i>
      <x v="1"/>
    </i>
    <i>
      <x v="2"/>
    </i>
    <i>
      <x v="3"/>
    </i>
    <i>
      <x v="5"/>
    </i>
  </rowItems>
  <colItems count="1">
    <i/>
  </colItems>
  <dataFields count="1">
    <dataField name="Summe von Ges.Preis" fld="5" baseField="0" baseItem="0" numFmtId="44"/>
  </dataFields>
  <formats count="10">
    <format dxfId="69">
      <pivotArea outline="0" collapsedLevelsAreSubtotals="1" fieldPosition="0"/>
    </format>
    <format dxfId="68">
      <pivotArea type="all" dataOnly="0" outline="0" fieldPosition="0"/>
    </format>
    <format dxfId="67">
      <pivotArea field="6" type="button" dataOnly="0" labelOnly="1" outline="0" axis="axisRow" fieldPosition="0"/>
    </format>
    <format dxfId="66">
      <pivotArea dataOnly="0" labelOnly="1" outline="0" axis="axisValues" fieldPosition="0"/>
    </format>
    <format dxfId="65">
      <pivotArea field="6" type="button" dataOnly="0" labelOnly="1" outline="0" axis="axisRow" fieldPosition="0"/>
    </format>
    <format dxfId="64">
      <pivotArea dataOnly="0" labelOnly="1" outline="0" axis="axisValues" fieldPosition="0"/>
    </format>
    <format dxfId="63">
      <pivotArea outline="0" collapsedLevelsAreSubtotals="1" fieldPosition="0"/>
    </format>
    <format dxfId="62">
      <pivotArea dataOnly="0" labelOnly="1" outline="0" fieldPosition="0">
        <references count="1">
          <reference field="6" count="0"/>
        </references>
      </pivotArea>
    </format>
    <format dxfId="61">
      <pivotArea dataOnly="0" labelOnly="1" outline="0" fieldPosition="0">
        <references count="1">
          <reference field="6" count="0"/>
        </references>
      </pivotArea>
    </format>
    <format dxfId="60">
      <pivotArea outline="0" collapsedLevelsAreSubtotals="1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3" name="Tabelle3" displayName="Tabelle3" ref="A1:H28" totalsRowShown="0" headerRowDxfId="0" dataDxfId="71" headerRowBorderDxfId="72" tableBorderDxfId="9" totalsRowBorderDxfId="70">
  <autoFilter ref="A1:H28"/>
  <sortState ref="A2:H30">
    <sortCondition ref="G1:G30"/>
  </sortState>
  <tableColumns count="8">
    <tableColumn id="1" name="Status" dataDxfId="8"/>
    <tableColumn id="2" name="Fitting/etc" dataDxfId="7"/>
    <tableColumn id="3" name="Bezeichnung" dataDxfId="6"/>
    <tableColumn id="4" name="Anzahl" dataDxfId="5"/>
    <tableColumn id="5" name="E-Preis" dataDxfId="4" dataCellStyle="Währung"/>
    <tableColumn id="6" name="Ges.Preis" dataDxfId="3" dataCellStyle="Währung"/>
    <tableColumn id="7" name="Wo?" dataDxfId="2"/>
    <tableColumn id="8" name="Link" dataDxfId="1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quatuning.de/wasserkuehlung/pumpen/pumpenadapter/11697/eheim-1046/48-ein-und-1250-auslassadapter-auf-g1/4-sechseck-black-nickel?c=349" TargetMode="External"/><Relationship Id="rId13" Type="http://schemas.openxmlformats.org/officeDocument/2006/relationships/hyperlink" Target="http://www.aquatuning.de/wasserkuehlung/radiatoren/radiatoren-aktiv/12344/alphacool-nexxxos-st30-full-copper-360mm?c=352" TargetMode="External"/><Relationship Id="rId18" Type="http://schemas.openxmlformats.org/officeDocument/2006/relationships/hyperlink" Target="https://www.caseking.de/shop/catalog/Kabel/Adapter/Netzteil-Kabel/Adapter/BitFenix-8-Pin-PCIe-Verlaengerung-45cm-sleeved-schwarz-schwarz::16191.html?mli=1" TargetMode="External"/><Relationship Id="rId3" Type="http://schemas.openxmlformats.org/officeDocument/2006/relationships/hyperlink" Target="https://www.caseking.de/shop/catalog/Wasserkuehlung/VGA-Wasserkuehler/VGA-Kuehler-EK-Water-Blocks/EK-Water-Blocks-EK-FC980-GTX-Strix-Backplate-schwarz::30534.html" TargetMode="External"/><Relationship Id="rId21" Type="http://schemas.openxmlformats.org/officeDocument/2006/relationships/hyperlink" Target="https://www.caseking.de/shop/catalog/Kabel/Adapter/Netzteil-Kabel/Adapter/BitFenix-24-Pin-ATX-Verlaengerung-30cm-sleeved-schwarz-schwarz::15940.html?mli=1" TargetMode="External"/><Relationship Id="rId7" Type="http://schemas.openxmlformats.org/officeDocument/2006/relationships/hyperlink" Target="https://www.caseking.de/shop/catalog/Wasserkuehlung/Radiatoren/EK-Water-Blocks/EK-Water-Blocks-EK-CoolStream-PE-360-schwarz::27508.html" TargetMode="External"/><Relationship Id="rId12" Type="http://schemas.openxmlformats.org/officeDocument/2006/relationships/hyperlink" Target="http://www.aquatuning.de/kabel/luefterkabel-und-adapter/17716/phobya-y-kabel-4pin-pwm-3x-4pin-pwm-10cm-schwarz?c=448" TargetMode="External"/><Relationship Id="rId17" Type="http://schemas.openxmlformats.org/officeDocument/2006/relationships/hyperlink" Target="http://www.aquatuning.de/wasserkuehlung/ueberwachung/sensor-durchfluss/6146/aquacomputer-durchflusssensor-high-flow-g1/4-fuer-aquaero-aquastream-xt-ultra-und-poweradjust" TargetMode="External"/><Relationship Id="rId2" Type="http://schemas.openxmlformats.org/officeDocument/2006/relationships/hyperlink" Target="https://www.caseking.de/shop/catalog/EK-Water-Blocks-EK-FC980-GTX-Strix-AcetalNickel::30475.html" TargetMode="External"/><Relationship Id="rId16" Type="http://schemas.openxmlformats.org/officeDocument/2006/relationships/hyperlink" Target="https://www.caseking.de/shop/catalog/Wasserkuehlung/Ausgleichsbehaelter/EK-Water-Blocks-EK-RES-X3-150-Reservoir::20645.html" TargetMode="External"/><Relationship Id="rId20" Type="http://schemas.openxmlformats.org/officeDocument/2006/relationships/hyperlink" Target="https://www.caseking.de/shop/catalog/Kabel/Adapter/Netzteil-Kabel/Adapter/BitFenix-8-Pin-EPS12V-Verlaengerung-45cm-sleeved-schwarz-schwarz::15938.html?mli=1" TargetMode="External"/><Relationship Id="rId1" Type="http://schemas.openxmlformats.org/officeDocument/2006/relationships/hyperlink" Target="https://www.caseking.de/shop/catalog/Wasserkuehlung/CPU-Wasserkuehler/Wakue-fuer-Intel-Sockel-115X/EK-Water-Blocks-EK-Supremacy-EVO-AcetalNickel-CSQ::28743.html" TargetMode="External"/><Relationship Id="rId6" Type="http://schemas.openxmlformats.org/officeDocument/2006/relationships/hyperlink" Target="http://www.aquatuning.de/wasserkuehlung/ueberwachung/sensor-temperatur/6130/aquacomputer-temperatursensor-innen-/aussengewinde-g1/4?c=391" TargetMode="External"/><Relationship Id="rId11" Type="http://schemas.openxmlformats.org/officeDocument/2006/relationships/hyperlink" Target="http://www.aquatuning.de/wasserkuehlung/pumpen/pumpenentkopplung/15991/aquacomputer-shoggy-sandwich-bausatz-zur-pumpenentkopplung-version-2.0-schwarze-ausfuehrung" TargetMode="External"/><Relationship Id="rId5" Type="http://schemas.openxmlformats.org/officeDocument/2006/relationships/hyperlink" Target="http://www.amazon.de/Noctua-NF-F12-PPC-2000-PWM/dp/B00KESSKVY/ref=sr_1_1?ie=UTF8&amp;qid=1429543027&amp;sr=8-1&amp;keywords=noctua+industrialppc" TargetMode="External"/><Relationship Id="rId15" Type="http://schemas.openxmlformats.org/officeDocument/2006/relationships/hyperlink" Target="http://www.aquatuning.de/wasserkuehlung/anschluesse/anschraubtuellen/1310mm/5499/13/10mm-10x1-5mm-anschraubtuelle-90-drehbar-g1/4-kompakt-black-nickel?c=10973" TargetMode="External"/><Relationship Id="rId23" Type="http://schemas.openxmlformats.org/officeDocument/2006/relationships/table" Target="../tables/table1.xml"/><Relationship Id="rId10" Type="http://schemas.openxmlformats.org/officeDocument/2006/relationships/hyperlink" Target="http://www.aquatuning.de/wasserkuehlung/schlaeuche/schlaeuche/16229/alphacool-schlauch-alphatube-hf-13/10-3/8-id-klar-3m-9-8ft-retailbox?c=361" TargetMode="External"/><Relationship Id="rId19" Type="http://schemas.openxmlformats.org/officeDocument/2006/relationships/hyperlink" Target="https://www.caseking.de/shop/catalog/Kabel/Adapter/Netzteil-Kabel/Adapter/BitFenix-6-Pin-PCIe-Verlaengerung-45cm-sleeved-schwarz-schwarz::16352.html?mli=1" TargetMode="External"/><Relationship Id="rId4" Type="http://schemas.openxmlformats.org/officeDocument/2006/relationships/hyperlink" Target="http://www.aquatuning.de/wasserkuehlung/wasserzusaetze/fertiggemisch/2394/innovatek-protect-fertiggemisch-by-aquatuning-1000ml?c=368" TargetMode="External"/><Relationship Id="rId9" Type="http://schemas.openxmlformats.org/officeDocument/2006/relationships/hyperlink" Target="http://www.aquatuning.de/wasserkuehlung/pumpen/pumpenadapter/263/eheim-1046-auslassadapter-auf-g1/4?c=349" TargetMode="External"/><Relationship Id="rId14" Type="http://schemas.openxmlformats.org/officeDocument/2006/relationships/hyperlink" Target="http://www.aquatuning.de/wasserkuehlung/anschluesse/anschraubtuellen/1310mm/7482/13/10mm-10x1-5mm-anschraubtuelle-90-drehbar-g1/4-geraendelt-black-nickel?c=10973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tabSelected="1" workbookViewId="0">
      <selection activeCell="D31" sqref="D31"/>
    </sheetView>
  </sheetViews>
  <sheetFormatPr baseColWidth="10" defaultRowHeight="15" x14ac:dyDescent="0.25"/>
  <cols>
    <col min="1" max="1" width="18.7109375" bestFit="1" customWidth="1"/>
    <col min="2" max="2" width="13.5703125" bestFit="1" customWidth="1"/>
    <col min="3" max="3" width="71.42578125" bestFit="1" customWidth="1"/>
    <col min="4" max="5" width="9.85546875" bestFit="1" customWidth="1"/>
    <col min="6" max="6" width="13.85546875" bestFit="1" customWidth="1"/>
    <col min="7" max="7" width="11.28515625" bestFit="1" customWidth="1"/>
    <col min="8" max="8" width="169.5703125" bestFit="1" customWidth="1"/>
  </cols>
  <sheetData>
    <row r="1" spans="1:8" ht="15.75" x14ac:dyDescent="0.25">
      <c r="A1" s="2" t="s">
        <v>26</v>
      </c>
      <c r="B1" s="3" t="s">
        <v>32</v>
      </c>
      <c r="C1" s="3" t="s">
        <v>31</v>
      </c>
      <c r="D1" s="3" t="s">
        <v>12</v>
      </c>
      <c r="E1" s="3" t="s">
        <v>27</v>
      </c>
      <c r="F1" s="3" t="s">
        <v>28</v>
      </c>
      <c r="G1" s="3" t="s">
        <v>29</v>
      </c>
      <c r="H1" s="4" t="s">
        <v>30</v>
      </c>
    </row>
    <row r="2" spans="1:8" x14ac:dyDescent="0.25">
      <c r="A2" s="5" t="s">
        <v>60</v>
      </c>
      <c r="B2" s="7"/>
      <c r="C2" s="6" t="s">
        <v>13</v>
      </c>
      <c r="D2" s="7">
        <v>1</v>
      </c>
      <c r="E2" s="8">
        <v>89.9</v>
      </c>
      <c r="F2" s="9">
        <f>E2*D2</f>
        <v>89.9</v>
      </c>
      <c r="G2" s="10" t="s">
        <v>70</v>
      </c>
      <c r="H2" s="15" t="s">
        <v>71</v>
      </c>
    </row>
    <row r="3" spans="1:8" x14ac:dyDescent="0.25">
      <c r="A3" s="5" t="s">
        <v>60</v>
      </c>
      <c r="B3" s="7"/>
      <c r="C3" s="6" t="s">
        <v>65</v>
      </c>
      <c r="D3" s="7">
        <v>1</v>
      </c>
      <c r="E3" s="8">
        <v>5.66</v>
      </c>
      <c r="F3" s="13">
        <f>E3*D3</f>
        <v>5.66</v>
      </c>
      <c r="G3" s="10" t="s">
        <v>14</v>
      </c>
      <c r="H3" s="15" t="s">
        <v>66</v>
      </c>
    </row>
    <row r="4" spans="1:8" x14ac:dyDescent="0.25">
      <c r="A4" s="5" t="s">
        <v>60</v>
      </c>
      <c r="B4" s="7"/>
      <c r="C4" s="6" t="s">
        <v>68</v>
      </c>
      <c r="D4" s="7">
        <v>1</v>
      </c>
      <c r="E4" s="8">
        <v>5.9</v>
      </c>
      <c r="F4" s="9">
        <f>E4*D4</f>
        <v>5.9</v>
      </c>
      <c r="G4" s="10" t="s">
        <v>14</v>
      </c>
      <c r="H4" s="43" t="s">
        <v>69</v>
      </c>
    </row>
    <row r="5" spans="1:8" x14ac:dyDescent="0.25">
      <c r="A5" s="5" t="s">
        <v>60</v>
      </c>
      <c r="B5" s="7"/>
      <c r="C5" s="6" t="s">
        <v>11</v>
      </c>
      <c r="D5" s="7">
        <v>6</v>
      </c>
      <c r="E5" s="8">
        <v>24.9</v>
      </c>
      <c r="F5" s="9">
        <f>E5*D5</f>
        <v>149.39999999999998</v>
      </c>
      <c r="G5" s="10" t="s">
        <v>14</v>
      </c>
      <c r="H5" s="15" t="s">
        <v>15</v>
      </c>
    </row>
    <row r="6" spans="1:8" x14ac:dyDescent="0.25">
      <c r="A6" s="5" t="s">
        <v>60</v>
      </c>
      <c r="B6" s="7">
        <v>1</v>
      </c>
      <c r="C6" s="6" t="s">
        <v>35</v>
      </c>
      <c r="D6" s="11">
        <v>1</v>
      </c>
      <c r="E6" s="12">
        <v>0.99</v>
      </c>
      <c r="F6" s="13">
        <f>E6*D6</f>
        <v>0.99</v>
      </c>
      <c r="G6" s="10" t="s">
        <v>7</v>
      </c>
      <c r="H6" s="15" t="s">
        <v>36</v>
      </c>
    </row>
    <row r="7" spans="1:8" x14ac:dyDescent="0.25">
      <c r="A7" s="5" t="s">
        <v>60</v>
      </c>
      <c r="B7" s="7">
        <v>1</v>
      </c>
      <c r="C7" s="6" t="s">
        <v>38</v>
      </c>
      <c r="D7" s="7">
        <v>1</v>
      </c>
      <c r="E7" s="8">
        <v>3.09</v>
      </c>
      <c r="F7" s="13">
        <f>E7*D7</f>
        <v>3.09</v>
      </c>
      <c r="G7" s="10" t="s">
        <v>7</v>
      </c>
      <c r="H7" s="15" t="s">
        <v>37</v>
      </c>
    </row>
    <row r="8" spans="1:8" x14ac:dyDescent="0.25">
      <c r="A8" s="5" t="s">
        <v>60</v>
      </c>
      <c r="B8" s="7"/>
      <c r="C8" s="6" t="s">
        <v>24</v>
      </c>
      <c r="D8" s="7">
        <v>1</v>
      </c>
      <c r="E8" s="8">
        <v>3.69</v>
      </c>
      <c r="F8" s="9">
        <f>E8*D8</f>
        <v>3.69</v>
      </c>
      <c r="G8" s="10" t="s">
        <v>7</v>
      </c>
      <c r="H8" s="15" t="s">
        <v>25</v>
      </c>
    </row>
    <row r="9" spans="1:8" x14ac:dyDescent="0.25">
      <c r="A9" s="5" t="s">
        <v>60</v>
      </c>
      <c r="B9" s="7"/>
      <c r="C9" s="6" t="s">
        <v>18</v>
      </c>
      <c r="D9" s="7">
        <v>1</v>
      </c>
      <c r="E9" s="8">
        <v>6.89</v>
      </c>
      <c r="F9" s="9">
        <f>E9*D9</f>
        <v>6.89</v>
      </c>
      <c r="G9" s="10" t="s">
        <v>7</v>
      </c>
      <c r="H9" s="15" t="s">
        <v>19</v>
      </c>
    </row>
    <row r="10" spans="1:8" x14ac:dyDescent="0.25">
      <c r="A10" s="5" t="s">
        <v>60</v>
      </c>
      <c r="B10" s="11"/>
      <c r="C10" s="6" t="s">
        <v>42</v>
      </c>
      <c r="D10" s="7">
        <v>2</v>
      </c>
      <c r="E10" s="8">
        <v>4.3899999999999997</v>
      </c>
      <c r="F10" s="9">
        <f>E10*D10</f>
        <v>8.7799999999999994</v>
      </c>
      <c r="G10" s="14" t="s">
        <v>7</v>
      </c>
      <c r="H10" s="15" t="s">
        <v>44</v>
      </c>
    </row>
    <row r="11" spans="1:8" x14ac:dyDescent="0.25">
      <c r="A11" s="5" t="s">
        <v>60</v>
      </c>
      <c r="B11" s="7"/>
      <c r="C11" s="6" t="s">
        <v>21</v>
      </c>
      <c r="D11" s="7">
        <v>2</v>
      </c>
      <c r="E11" s="8">
        <v>8.99</v>
      </c>
      <c r="F11" s="9">
        <f>E11*D11</f>
        <v>17.98</v>
      </c>
      <c r="G11" s="10" t="s">
        <v>7</v>
      </c>
      <c r="H11" s="15" t="s">
        <v>20</v>
      </c>
    </row>
    <row r="12" spans="1:8" x14ac:dyDescent="0.25">
      <c r="A12" s="5" t="s">
        <v>60</v>
      </c>
      <c r="B12" s="7"/>
      <c r="C12" s="6" t="s">
        <v>22</v>
      </c>
      <c r="D12" s="7">
        <v>1</v>
      </c>
      <c r="E12" s="8">
        <v>9.59</v>
      </c>
      <c r="F12" s="9">
        <f>E12*D12</f>
        <v>9.59</v>
      </c>
      <c r="G12" s="10" t="s">
        <v>7</v>
      </c>
      <c r="H12" s="15" t="s">
        <v>23</v>
      </c>
    </row>
    <row r="13" spans="1:8" x14ac:dyDescent="0.25">
      <c r="A13" s="5" t="s">
        <v>60</v>
      </c>
      <c r="B13" s="11"/>
      <c r="C13" s="6" t="s">
        <v>43</v>
      </c>
      <c r="D13" s="7">
        <v>2</v>
      </c>
      <c r="E13" s="8">
        <v>5.99</v>
      </c>
      <c r="F13" s="9">
        <f>E13*D13</f>
        <v>11.98</v>
      </c>
      <c r="G13" s="14" t="s">
        <v>7</v>
      </c>
      <c r="H13" s="15" t="s">
        <v>45</v>
      </c>
    </row>
    <row r="14" spans="1:8" x14ac:dyDescent="0.25">
      <c r="A14" s="5" t="s">
        <v>60</v>
      </c>
      <c r="B14" s="7"/>
      <c r="C14" s="6" t="s">
        <v>8</v>
      </c>
      <c r="D14" s="7">
        <v>3</v>
      </c>
      <c r="E14" s="8">
        <v>9.9</v>
      </c>
      <c r="F14" s="9">
        <f>E14*D14</f>
        <v>29.700000000000003</v>
      </c>
      <c r="G14" s="10" t="s">
        <v>7</v>
      </c>
      <c r="H14" s="15" t="s">
        <v>9</v>
      </c>
    </row>
    <row r="15" spans="1:8" x14ac:dyDescent="0.25">
      <c r="A15" s="5" t="s">
        <v>60</v>
      </c>
      <c r="B15" s="7"/>
      <c r="C15" s="6" t="s">
        <v>53</v>
      </c>
      <c r="D15" s="7">
        <v>1</v>
      </c>
      <c r="E15" s="8">
        <v>37.89</v>
      </c>
      <c r="F15" s="9">
        <f>E15*D15</f>
        <v>37.89</v>
      </c>
      <c r="G15" s="10" t="s">
        <v>7</v>
      </c>
      <c r="H15" s="15" t="s">
        <v>58</v>
      </c>
    </row>
    <row r="16" spans="1:8" x14ac:dyDescent="0.25">
      <c r="A16" s="5" t="s">
        <v>60</v>
      </c>
      <c r="B16" s="7">
        <v>2</v>
      </c>
      <c r="C16" s="6" t="s">
        <v>33</v>
      </c>
      <c r="D16" s="7">
        <v>1</v>
      </c>
      <c r="E16" s="8">
        <v>64.989999999999995</v>
      </c>
      <c r="F16" s="9">
        <f>E16*D16</f>
        <v>64.989999999999995</v>
      </c>
      <c r="G16" s="10" t="s">
        <v>7</v>
      </c>
      <c r="H16" s="16" t="s">
        <v>34</v>
      </c>
    </row>
    <row r="17" spans="1:8" x14ac:dyDescent="0.25">
      <c r="A17" s="5" t="s">
        <v>60</v>
      </c>
      <c r="B17" s="7" t="s">
        <v>39</v>
      </c>
      <c r="C17" s="6" t="s">
        <v>72</v>
      </c>
      <c r="D17" s="7">
        <v>1</v>
      </c>
      <c r="E17" s="8">
        <v>87.89</v>
      </c>
      <c r="F17" s="9">
        <f>E17*D17</f>
        <v>87.89</v>
      </c>
      <c r="G17" s="10" t="s">
        <v>7</v>
      </c>
      <c r="H17" s="15" t="s">
        <v>63</v>
      </c>
    </row>
    <row r="18" spans="1:8" x14ac:dyDescent="0.25">
      <c r="A18" s="5" t="s">
        <v>60</v>
      </c>
      <c r="B18" s="7"/>
      <c r="C18" s="6" t="s">
        <v>50</v>
      </c>
      <c r="D18" s="7">
        <v>1</v>
      </c>
      <c r="E18" s="8">
        <v>5.9</v>
      </c>
      <c r="F18" s="9">
        <f>E18*D18</f>
        <v>5.9</v>
      </c>
      <c r="G18" s="10" t="s">
        <v>6</v>
      </c>
      <c r="H18" s="15" t="s">
        <v>55</v>
      </c>
    </row>
    <row r="19" spans="1:8" x14ac:dyDescent="0.25">
      <c r="A19" s="5" t="s">
        <v>60</v>
      </c>
      <c r="B19" s="7"/>
      <c r="C19" s="6" t="s">
        <v>51</v>
      </c>
      <c r="D19" s="7">
        <v>1</v>
      </c>
      <c r="E19" s="8">
        <v>6.9</v>
      </c>
      <c r="F19" s="9">
        <f>E19*D19</f>
        <v>6.9</v>
      </c>
      <c r="G19" s="10" t="s">
        <v>6</v>
      </c>
      <c r="H19" s="15" t="s">
        <v>56</v>
      </c>
    </row>
    <row r="20" spans="1:8" x14ac:dyDescent="0.25">
      <c r="A20" s="5" t="s">
        <v>60</v>
      </c>
      <c r="B20" s="7"/>
      <c r="C20" s="6" t="s">
        <v>52</v>
      </c>
      <c r="D20" s="7">
        <v>1</v>
      </c>
      <c r="E20" s="8">
        <v>6.9</v>
      </c>
      <c r="F20" s="9">
        <f>E20*D20</f>
        <v>6.9</v>
      </c>
      <c r="G20" s="10" t="s">
        <v>6</v>
      </c>
      <c r="H20" s="15" t="s">
        <v>57</v>
      </c>
    </row>
    <row r="21" spans="1:8" x14ac:dyDescent="0.25">
      <c r="A21" s="5" t="s">
        <v>60</v>
      </c>
      <c r="B21" s="7"/>
      <c r="C21" s="6" t="s">
        <v>49</v>
      </c>
      <c r="D21" s="7">
        <v>1</v>
      </c>
      <c r="E21" s="8">
        <v>8.9</v>
      </c>
      <c r="F21" s="9">
        <f>E21*D21</f>
        <v>8.9</v>
      </c>
      <c r="G21" s="10" t="s">
        <v>6</v>
      </c>
      <c r="H21" s="15" t="s">
        <v>54</v>
      </c>
    </row>
    <row r="22" spans="1:8" x14ac:dyDescent="0.25">
      <c r="A22" s="5" t="s">
        <v>60</v>
      </c>
      <c r="B22" s="7"/>
      <c r="C22" s="6" t="s">
        <v>2</v>
      </c>
      <c r="D22" s="7">
        <v>1</v>
      </c>
      <c r="E22" s="8">
        <v>29.9</v>
      </c>
      <c r="F22" s="9">
        <f>E22*D22</f>
        <v>29.9</v>
      </c>
      <c r="G22" s="10" t="s">
        <v>6</v>
      </c>
      <c r="H22" s="15" t="s">
        <v>5</v>
      </c>
    </row>
    <row r="23" spans="1:8" x14ac:dyDescent="0.25">
      <c r="A23" s="5" t="s">
        <v>60</v>
      </c>
      <c r="B23" s="7">
        <v>2</v>
      </c>
      <c r="C23" s="6" t="s">
        <v>40</v>
      </c>
      <c r="D23" s="7">
        <v>1</v>
      </c>
      <c r="E23" s="8">
        <v>49.9</v>
      </c>
      <c r="F23" s="9">
        <f>E23*D23</f>
        <v>49.9</v>
      </c>
      <c r="G23" s="10" t="s">
        <v>6</v>
      </c>
      <c r="H23" s="15" t="s">
        <v>41</v>
      </c>
    </row>
    <row r="24" spans="1:8" x14ac:dyDescent="0.25">
      <c r="A24" s="5" t="s">
        <v>60</v>
      </c>
      <c r="B24" s="22"/>
      <c r="C24" s="6" t="s">
        <v>61</v>
      </c>
      <c r="D24" s="7">
        <v>14</v>
      </c>
      <c r="E24" s="8">
        <v>4.5</v>
      </c>
      <c r="F24" s="9">
        <f>E24*D24</f>
        <v>63</v>
      </c>
      <c r="G24" s="18" t="s">
        <v>6</v>
      </c>
      <c r="H24" s="19" t="s">
        <v>62</v>
      </c>
    </row>
    <row r="25" spans="1:8" x14ac:dyDescent="0.25">
      <c r="A25" s="5" t="s">
        <v>60</v>
      </c>
      <c r="B25" s="7">
        <v>2</v>
      </c>
      <c r="C25" s="6" t="s">
        <v>0</v>
      </c>
      <c r="D25" s="7">
        <v>1</v>
      </c>
      <c r="E25" s="8">
        <v>69.900000000000006</v>
      </c>
      <c r="F25" s="9">
        <f>E25*D25</f>
        <v>69.900000000000006</v>
      </c>
      <c r="G25" s="10" t="s">
        <v>6</v>
      </c>
      <c r="H25" s="19" t="s">
        <v>3</v>
      </c>
    </row>
    <row r="26" spans="1:8" x14ac:dyDescent="0.25">
      <c r="A26" s="5" t="s">
        <v>60</v>
      </c>
      <c r="B26" s="7">
        <v>2</v>
      </c>
      <c r="C26" s="6" t="s">
        <v>10</v>
      </c>
      <c r="D26" s="7">
        <v>1</v>
      </c>
      <c r="E26" s="8">
        <v>79.900000000000006</v>
      </c>
      <c r="F26" s="9">
        <f>E26*D26</f>
        <v>79.900000000000006</v>
      </c>
      <c r="G26" s="10" t="s">
        <v>6</v>
      </c>
      <c r="H26" s="19" t="s">
        <v>16</v>
      </c>
    </row>
    <row r="27" spans="1:8" x14ac:dyDescent="0.25">
      <c r="A27" s="5" t="s">
        <v>60</v>
      </c>
      <c r="B27" s="7">
        <v>2</v>
      </c>
      <c r="C27" s="6" t="s">
        <v>1</v>
      </c>
      <c r="D27" s="7">
        <v>1</v>
      </c>
      <c r="E27" s="8">
        <v>114.9</v>
      </c>
      <c r="F27" s="9">
        <f>E27*D27</f>
        <v>114.9</v>
      </c>
      <c r="G27" s="10" t="s">
        <v>6</v>
      </c>
      <c r="H27" s="19" t="s">
        <v>4</v>
      </c>
    </row>
    <row r="28" spans="1:8" x14ac:dyDescent="0.25">
      <c r="A28" s="17" t="s">
        <v>60</v>
      </c>
      <c r="B28" s="22"/>
      <c r="C28" s="23" t="s">
        <v>64</v>
      </c>
      <c r="D28" s="22">
        <v>1</v>
      </c>
      <c r="E28" s="24">
        <v>4.9000000000000004</v>
      </c>
      <c r="F28" s="25">
        <f>E28*D28</f>
        <v>4.9000000000000004</v>
      </c>
      <c r="G28" s="18" t="s">
        <v>17</v>
      </c>
      <c r="H28" s="19" t="s">
        <v>67</v>
      </c>
    </row>
    <row r="29" spans="1:8" ht="21" x14ac:dyDescent="0.45">
      <c r="A29" s="34" t="s">
        <v>60</v>
      </c>
      <c r="B29" s="35"/>
      <c r="C29" s="34"/>
      <c r="D29" s="35"/>
      <c r="E29" s="36"/>
      <c r="F29" s="39">
        <f>SUM(F2:F28)</f>
        <v>975.31999999999971</v>
      </c>
      <c r="G29" s="38"/>
      <c r="H29" s="51"/>
    </row>
    <row r="30" spans="1:8" x14ac:dyDescent="0.25">
      <c r="A30" s="34" t="s">
        <v>60</v>
      </c>
      <c r="B30" s="35"/>
      <c r="C30" s="34"/>
      <c r="D30" s="35"/>
      <c r="E30" s="36"/>
      <c r="F30" s="37"/>
      <c r="G30" s="38"/>
      <c r="H30" s="51"/>
    </row>
    <row r="31" spans="1:8" x14ac:dyDescent="0.25">
      <c r="A31" s="21"/>
      <c r="B31" s="1"/>
      <c r="C31" s="1"/>
      <c r="D31" s="1"/>
      <c r="E31" s="1"/>
      <c r="G31" s="21"/>
      <c r="H31" s="21"/>
    </row>
    <row r="32" spans="1:8" x14ac:dyDescent="0.25">
      <c r="A32" s="21"/>
      <c r="B32" s="21"/>
      <c r="C32" s="21"/>
      <c r="D32" s="21"/>
      <c r="E32" s="21"/>
      <c r="F32" s="21"/>
      <c r="G32" s="21"/>
      <c r="H32" s="21"/>
    </row>
    <row r="33" spans="1:8" x14ac:dyDescent="0.25">
      <c r="A33" s="21"/>
      <c r="B33" s="21"/>
      <c r="C33" s="21"/>
      <c r="D33" s="21"/>
      <c r="E33" s="21"/>
      <c r="F33" s="21"/>
      <c r="G33" s="21"/>
      <c r="H33" s="21"/>
    </row>
  </sheetData>
  <hyperlinks>
    <hyperlink ref="H25" r:id="rId1"/>
    <hyperlink ref="H27" r:id="rId2"/>
    <hyperlink ref="H22" r:id="rId3"/>
    <hyperlink ref="H14" r:id="rId4"/>
    <hyperlink ref="H5" r:id="rId5"/>
    <hyperlink ref="H11" r:id="rId6"/>
    <hyperlink ref="H26" r:id="rId7"/>
    <hyperlink ref="H6" r:id="rId8"/>
    <hyperlink ref="H7" r:id="rId9"/>
    <hyperlink ref="H12" r:id="rId10"/>
    <hyperlink ref="H9" r:id="rId11"/>
    <hyperlink ref="H8" r:id="rId12"/>
    <hyperlink ref="H16" r:id="rId13"/>
    <hyperlink ref="H10" r:id="rId14"/>
    <hyperlink ref="H13" r:id="rId15"/>
    <hyperlink ref="H23" r:id="rId16"/>
    <hyperlink ref="H15" r:id="rId17"/>
    <hyperlink ref="H20" r:id="rId18"/>
    <hyperlink ref="H19" r:id="rId19"/>
    <hyperlink ref="H18" r:id="rId20"/>
    <hyperlink ref="H21" r:id="rId21"/>
  </hyperlinks>
  <pageMargins left="0.7" right="0.7" top="0.78740157499999996" bottom="0.78740157499999996" header="0.3" footer="0.3"/>
  <pageSetup paperSize="9" orientation="portrait" r:id="rId22"/>
  <tableParts count="1">
    <tablePart r:id="rId2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2"/>
  <sheetViews>
    <sheetView workbookViewId="0">
      <selection activeCell="H16" sqref="H16"/>
    </sheetView>
  </sheetViews>
  <sheetFormatPr baseColWidth="10" defaultRowHeight="15" x14ac:dyDescent="0.25"/>
  <cols>
    <col min="1" max="1" width="11.28515625" customWidth="1"/>
    <col min="2" max="2" width="20.42578125" bestFit="1" customWidth="1"/>
    <col min="3" max="3" width="20.42578125" customWidth="1"/>
    <col min="4" max="4" width="14.28515625" bestFit="1" customWidth="1"/>
    <col min="5" max="5" width="17" customWidth="1"/>
    <col min="7" max="7" width="14.85546875" bestFit="1" customWidth="1"/>
    <col min="8" max="8" width="16.140625" customWidth="1"/>
  </cols>
  <sheetData>
    <row r="2" spans="1:10" ht="15.75" thickBot="1" x14ac:dyDescent="0.3">
      <c r="C2" s="21"/>
      <c r="D2" s="21"/>
      <c r="E2" s="21"/>
      <c r="F2" s="21"/>
    </row>
    <row r="3" spans="1:10" ht="15.75" thickBot="1" x14ac:dyDescent="0.3">
      <c r="A3" s="26" t="s">
        <v>29</v>
      </c>
      <c r="B3" s="27" t="s">
        <v>46</v>
      </c>
      <c r="C3" s="44" t="s">
        <v>26</v>
      </c>
      <c r="D3" s="44" t="s">
        <v>47</v>
      </c>
      <c r="E3" s="44" t="s">
        <v>48</v>
      </c>
      <c r="F3" s="21"/>
      <c r="G3" s="40"/>
      <c r="H3" s="40"/>
      <c r="I3" s="20"/>
      <c r="J3" s="20"/>
    </row>
    <row r="4" spans="1:10" x14ac:dyDescent="0.25">
      <c r="A4" s="28" t="s">
        <v>14</v>
      </c>
      <c r="B4" s="31">
        <v>160.95999999999998</v>
      </c>
      <c r="C4" s="21" t="s">
        <v>59</v>
      </c>
      <c r="D4" s="45"/>
      <c r="E4" s="41">
        <f>GETPIVOTDATA("Ges.Preis",$A$3,"Wo?","Amazon")+D4</f>
        <v>160.95999999999998</v>
      </c>
      <c r="F4" s="21"/>
      <c r="I4" s="20"/>
    </row>
    <row r="5" spans="1:10" x14ac:dyDescent="0.25">
      <c r="A5" s="29" t="s">
        <v>7</v>
      </c>
      <c r="B5" s="32">
        <v>283.45999999999998</v>
      </c>
      <c r="C5" s="21" t="s">
        <v>59</v>
      </c>
      <c r="D5" s="46">
        <v>6</v>
      </c>
      <c r="E5" s="41">
        <f>GETPIVOTDATA("Ges.Preis",$A$3,"Wo?","Aquatuning")-GETPIVOTDATA("Ges.Preis",$A$3,"Wo?","Aquatuning")/100*12+D5</f>
        <v>255.44479999999999</v>
      </c>
      <c r="F5" s="21"/>
      <c r="I5" s="20"/>
    </row>
    <row r="6" spans="1:10" x14ac:dyDescent="0.25">
      <c r="A6" s="29" t="s">
        <v>6</v>
      </c>
      <c r="B6" s="32">
        <v>436.1</v>
      </c>
      <c r="C6" s="21" t="s">
        <v>59</v>
      </c>
      <c r="D6" s="46">
        <f>3.99+2</f>
        <v>5.99</v>
      </c>
      <c r="E6" s="41">
        <f>GETPIVOTDATA("Ges.Preis",$A$3,"Wo?","Caseking")+D6</f>
        <v>442.09000000000003</v>
      </c>
      <c r="F6" s="21"/>
      <c r="I6" s="20"/>
    </row>
    <row r="7" spans="1:10" x14ac:dyDescent="0.25">
      <c r="A7" s="29" t="s">
        <v>17</v>
      </c>
      <c r="B7" s="32">
        <v>4.9000000000000004</v>
      </c>
      <c r="C7" s="21" t="s">
        <v>59</v>
      </c>
      <c r="D7" s="46"/>
      <c r="E7" s="41">
        <f>GETPIVOTDATA("Ges.Preis",$A$3,"Wo?","Cyberport")+D7</f>
        <v>4.9000000000000004</v>
      </c>
      <c r="F7" s="21"/>
      <c r="I7" s="20"/>
    </row>
    <row r="8" spans="1:10" ht="15.75" thickBot="1" x14ac:dyDescent="0.3">
      <c r="A8" s="30" t="s">
        <v>70</v>
      </c>
      <c r="B8" s="33">
        <v>89.9</v>
      </c>
      <c r="C8" s="21" t="s">
        <v>59</v>
      </c>
      <c r="D8" s="46">
        <f>9.95+0.99</f>
        <v>10.94</v>
      </c>
      <c r="E8" s="41">
        <f>GETPIVOTDATA("Ges.Preis",$A$3,"Wo?","Alternate")+D8</f>
        <v>100.84</v>
      </c>
      <c r="F8" s="47"/>
      <c r="G8" s="42"/>
      <c r="I8" s="20"/>
    </row>
    <row r="9" spans="1:10" ht="21" x14ac:dyDescent="0.45">
      <c r="C9" s="21"/>
      <c r="E9" s="48"/>
      <c r="F9" s="49"/>
      <c r="G9" s="40" t="s">
        <v>73</v>
      </c>
      <c r="H9" s="50">
        <f>SUM(E4:E8)</f>
        <v>964.23479999999995</v>
      </c>
      <c r="I9" s="20"/>
    </row>
    <row r="10" spans="1:10" x14ac:dyDescent="0.25">
      <c r="C10" s="21"/>
      <c r="D10" s="21"/>
      <c r="E10" s="21"/>
      <c r="F10" s="21"/>
    </row>
    <row r="12" spans="1:10" x14ac:dyDescent="0.25">
      <c r="E12" s="20"/>
      <c r="F12" s="20"/>
      <c r="H12" s="20"/>
    </row>
  </sheetData>
  <pageMargins left="0.7" right="0.7" top="0.78740157499999996" bottom="0.78740157499999996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WaKü</vt:lpstr>
      <vt:lpstr>Warenkörbe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Schnitzel</cp:lastModifiedBy>
  <dcterms:created xsi:type="dcterms:W3CDTF">2015-04-16T19:33:57Z</dcterms:created>
  <dcterms:modified xsi:type="dcterms:W3CDTF">2015-07-11T10:08:24Z</dcterms:modified>
</cp:coreProperties>
</file>